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cueva\OneDrive\Desktop\SEvAC 4to TRIM 2025 AMIXTLÁN\"/>
    </mc:Choice>
  </mc:AlternateContent>
  <xr:revisionPtr revIDLastSave="0" documentId="8_{1B6277EB-27E2-4B50-81A1-18B1849549A2}" xr6:coauthVersionLast="47" xr6:coauthVersionMax="47" xr10:uidLastSave="{00000000-0000-0000-0000-000000000000}"/>
  <bookViews>
    <workbookView xWindow="-120" yWindow="-120" windowWidth="29040" windowHeight="15720" xr2:uid="{B0642931-F2EF-4FD3-9C78-6A675363D3E5}"/>
  </bookViews>
  <sheets>
    <sheet name="ANEXO 1" sheetId="1" r:id="rId1"/>
  </sheets>
  <externalReferences>
    <externalReference r:id="rId2"/>
  </externalReferences>
  <definedNames>
    <definedName name="_xlnm.Print_Titles" localSheetId="0">'ANEXO 1'!$2:$14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3" i="1" l="1"/>
  <c r="K118" i="1"/>
  <c r="R118" i="1"/>
  <c r="K124" i="1" l="1"/>
  <c r="R124" i="1"/>
  <c r="R121" i="1"/>
  <c r="R122" i="1"/>
  <c r="R123" i="1"/>
  <c r="O121" i="1"/>
  <c r="Q121" i="1"/>
  <c r="O122" i="1"/>
  <c r="Q122" i="1"/>
  <c r="O123" i="1"/>
  <c r="Q123" i="1"/>
  <c r="Q120" i="1"/>
  <c r="O120" i="1"/>
  <c r="R120" i="1"/>
  <c r="R117" i="1"/>
  <c r="N124" i="1"/>
  <c r="P124" i="1"/>
  <c r="R95" i="1"/>
  <c r="R96" i="1"/>
  <c r="R97" i="1"/>
  <c r="R98" i="1"/>
  <c r="R99" i="1"/>
  <c r="R100" i="1"/>
  <c r="R101" i="1"/>
  <c r="R102" i="1"/>
  <c r="R86" i="1"/>
  <c r="R87" i="1"/>
  <c r="R88" i="1"/>
  <c r="R89" i="1"/>
  <c r="R52" i="1"/>
  <c r="R53" i="1"/>
  <c r="R54" i="1"/>
  <c r="N47" i="1"/>
  <c r="P47" i="1"/>
  <c r="M47" i="1"/>
  <c r="R37" i="1"/>
  <c r="R38" i="1"/>
  <c r="R39" i="1"/>
  <c r="R40" i="1"/>
  <c r="R41" i="1"/>
  <c r="R42" i="1"/>
  <c r="R43" i="1"/>
  <c r="R44" i="1"/>
  <c r="R45" i="1"/>
  <c r="R46" i="1"/>
  <c r="R85" i="1"/>
  <c r="K83" i="1"/>
  <c r="R83" i="1" s="1"/>
  <c r="K84" i="1"/>
  <c r="R84" i="1" s="1"/>
  <c r="Q152" i="1"/>
  <c r="P152" i="1"/>
  <c r="O152" i="1"/>
  <c r="N152" i="1"/>
  <c r="M152" i="1"/>
  <c r="R151" i="1"/>
  <c r="L150" i="1"/>
  <c r="K150" i="1"/>
  <c r="K152" i="1" s="1"/>
  <c r="F150" i="1"/>
  <c r="E150" i="1"/>
  <c r="D150" i="1"/>
  <c r="C150" i="1"/>
  <c r="B150" i="1"/>
  <c r="K148" i="1"/>
  <c r="R147" i="1"/>
  <c r="R146" i="1"/>
  <c r="R145" i="1"/>
  <c r="L145" i="1"/>
  <c r="E145" i="1"/>
  <c r="Q143" i="1"/>
  <c r="P143" i="1"/>
  <c r="O143" i="1"/>
  <c r="N143" i="1"/>
  <c r="M143" i="1"/>
  <c r="R142" i="1"/>
  <c r="R141" i="1"/>
  <c r="K140" i="1"/>
  <c r="R140" i="1" s="1"/>
  <c r="F140" i="1"/>
  <c r="E140" i="1"/>
  <c r="D140" i="1"/>
  <c r="C140" i="1"/>
  <c r="B140" i="1"/>
  <c r="L139" i="1"/>
  <c r="K139" i="1"/>
  <c r="R139" i="1" s="1"/>
  <c r="E139" i="1"/>
  <c r="E129" i="1" s="1"/>
  <c r="D139" i="1"/>
  <c r="C139" i="1"/>
  <c r="B139" i="1"/>
  <c r="R138" i="1"/>
  <c r="E138" i="1"/>
  <c r="D138" i="1"/>
  <c r="C138" i="1"/>
  <c r="B138" i="1"/>
  <c r="R137" i="1"/>
  <c r="E137" i="1"/>
  <c r="D137" i="1"/>
  <c r="C137" i="1"/>
  <c r="B137" i="1"/>
  <c r="R136" i="1"/>
  <c r="I136" i="1"/>
  <c r="H136" i="1"/>
  <c r="G136" i="1"/>
  <c r="G137" i="1" s="1"/>
  <c r="G138" i="1" s="1"/>
  <c r="G139" i="1" s="1"/>
  <c r="G129" i="1" s="1"/>
  <c r="G105" i="1" s="1"/>
  <c r="G106" i="1" s="1"/>
  <c r="E136" i="1"/>
  <c r="D136" i="1"/>
  <c r="C136" i="1"/>
  <c r="B136" i="1"/>
  <c r="Q134" i="1"/>
  <c r="P134" i="1"/>
  <c r="O134" i="1"/>
  <c r="N134" i="1"/>
  <c r="M134" i="1"/>
  <c r="K134" i="1"/>
  <c r="R133" i="1"/>
  <c r="L133" i="1"/>
  <c r="F133" i="1"/>
  <c r="F132" i="1" s="1"/>
  <c r="E133" i="1"/>
  <c r="B133" i="1"/>
  <c r="R132" i="1"/>
  <c r="L132" i="1"/>
  <c r="G132" i="1"/>
  <c r="G145" i="1" s="1"/>
  <c r="E132" i="1"/>
  <c r="B132" i="1"/>
  <c r="Q130" i="1"/>
  <c r="P130" i="1"/>
  <c r="O130" i="1"/>
  <c r="N130" i="1"/>
  <c r="M130" i="1"/>
  <c r="L129" i="1"/>
  <c r="K129" i="1"/>
  <c r="K130" i="1" s="1"/>
  <c r="D129" i="1"/>
  <c r="C129" i="1"/>
  <c r="B129" i="1"/>
  <c r="Q126" i="1"/>
  <c r="O126" i="1"/>
  <c r="L126" i="1"/>
  <c r="K126" i="1"/>
  <c r="R126" i="1" s="1"/>
  <c r="R127" i="1" s="1"/>
  <c r="E126" i="1"/>
  <c r="D126" i="1"/>
  <c r="C126" i="1"/>
  <c r="B126" i="1"/>
  <c r="M124" i="1"/>
  <c r="L116" i="1"/>
  <c r="K116" i="1"/>
  <c r="R116" i="1" s="1"/>
  <c r="F116" i="1"/>
  <c r="E116" i="1"/>
  <c r="C116" i="1"/>
  <c r="B116" i="1"/>
  <c r="R115" i="1"/>
  <c r="Q115" i="1"/>
  <c r="O115" i="1"/>
  <c r="R114" i="1"/>
  <c r="Q114" i="1"/>
  <c r="O114" i="1"/>
  <c r="Q113" i="1"/>
  <c r="O113" i="1"/>
  <c r="L113" i="1"/>
  <c r="K113" i="1"/>
  <c r="R113" i="1" s="1"/>
  <c r="F113" i="1"/>
  <c r="E113" i="1"/>
  <c r="D113" i="1"/>
  <c r="D116" i="1" s="1"/>
  <c r="C113" i="1"/>
  <c r="B113" i="1"/>
  <c r="Q112" i="1"/>
  <c r="O112" i="1"/>
  <c r="L112" i="1"/>
  <c r="K112" i="1"/>
  <c r="R112" i="1" s="1"/>
  <c r="G112" i="1"/>
  <c r="E112" i="1"/>
  <c r="D112" i="1"/>
  <c r="C112" i="1"/>
  <c r="B112" i="1"/>
  <c r="Q111" i="1"/>
  <c r="O111" i="1"/>
  <c r="L111" i="1"/>
  <c r="K111" i="1"/>
  <c r="R111" i="1" s="1"/>
  <c r="D111" i="1"/>
  <c r="C111" i="1"/>
  <c r="B111" i="1"/>
  <c r="Q109" i="1"/>
  <c r="P109" i="1"/>
  <c r="P118" i="1" s="1"/>
  <c r="O109" i="1"/>
  <c r="N109" i="1"/>
  <c r="N118" i="1" s="1"/>
  <c r="M109" i="1"/>
  <c r="M118" i="1" s="1"/>
  <c r="R108" i="1"/>
  <c r="D108" i="1"/>
  <c r="L107" i="1"/>
  <c r="K107" i="1"/>
  <c r="R107" i="1" s="1"/>
  <c r="D107" i="1"/>
  <c r="C107" i="1"/>
  <c r="B107" i="1"/>
  <c r="R106" i="1"/>
  <c r="L106" i="1"/>
  <c r="D106" i="1"/>
  <c r="R105" i="1"/>
  <c r="L105" i="1"/>
  <c r="E105" i="1"/>
  <c r="E106" i="1" s="1"/>
  <c r="D105" i="1"/>
  <c r="C105" i="1"/>
  <c r="B105" i="1"/>
  <c r="L94" i="1"/>
  <c r="K94" i="1"/>
  <c r="R94" i="1" s="1"/>
  <c r="E94" i="1"/>
  <c r="D94" i="1"/>
  <c r="C94" i="1"/>
  <c r="B94" i="1"/>
  <c r="L93" i="1"/>
  <c r="K93" i="1"/>
  <c r="R93" i="1" s="1"/>
  <c r="G93" i="1"/>
  <c r="E93" i="1"/>
  <c r="D93" i="1"/>
  <c r="C93" i="1"/>
  <c r="B93" i="1"/>
  <c r="L92" i="1"/>
  <c r="K92" i="1"/>
  <c r="R92" i="1" s="1"/>
  <c r="E92" i="1"/>
  <c r="D92" i="1"/>
  <c r="C92" i="1"/>
  <c r="B92" i="1"/>
  <c r="Q90" i="1"/>
  <c r="P90" i="1"/>
  <c r="O90" i="1"/>
  <c r="N90" i="1"/>
  <c r="M90" i="1"/>
  <c r="R82" i="1"/>
  <c r="R81" i="1"/>
  <c r="R80" i="1"/>
  <c r="R79" i="1"/>
  <c r="R78" i="1"/>
  <c r="R77" i="1"/>
  <c r="L76" i="1"/>
  <c r="K76" i="1"/>
  <c r="R76" i="1" s="1"/>
  <c r="E76" i="1"/>
  <c r="D76" i="1"/>
  <c r="C76" i="1"/>
  <c r="B76" i="1"/>
  <c r="L75" i="1"/>
  <c r="K75" i="1"/>
  <c r="R75" i="1" s="1"/>
  <c r="G75" i="1"/>
  <c r="E75" i="1"/>
  <c r="D75" i="1"/>
  <c r="C75" i="1"/>
  <c r="B75" i="1"/>
  <c r="L74" i="1"/>
  <c r="K74" i="1"/>
  <c r="R74" i="1" s="1"/>
  <c r="E74" i="1"/>
  <c r="D74" i="1"/>
  <c r="C74" i="1"/>
  <c r="B74" i="1"/>
  <c r="L73" i="1"/>
  <c r="K73" i="1"/>
  <c r="R73" i="1" s="1"/>
  <c r="G73" i="1"/>
  <c r="E73" i="1"/>
  <c r="D73" i="1"/>
  <c r="C73" i="1"/>
  <c r="B73" i="1"/>
  <c r="L72" i="1"/>
  <c r="K72" i="1"/>
  <c r="R72" i="1" s="1"/>
  <c r="E72" i="1"/>
  <c r="D72" i="1"/>
  <c r="C72" i="1"/>
  <c r="B72" i="1"/>
  <c r="K71" i="1"/>
  <c r="R71" i="1" s="1"/>
  <c r="E71" i="1"/>
  <c r="D71" i="1"/>
  <c r="C71" i="1"/>
  <c r="B71" i="1"/>
  <c r="K70" i="1"/>
  <c r="R70" i="1" s="1"/>
  <c r="F70" i="1"/>
  <c r="F71" i="1" s="1"/>
  <c r="F72" i="1" s="1"/>
  <c r="F73" i="1" s="1"/>
  <c r="F74" i="1" s="1"/>
  <c r="F75" i="1" s="1"/>
  <c r="F76" i="1" s="1"/>
  <c r="F136" i="1" s="1"/>
  <c r="F137" i="1" s="1"/>
  <c r="F138" i="1" s="1"/>
  <c r="F139" i="1" s="1"/>
  <c r="F129" i="1" s="1"/>
  <c r="F105" i="1" s="1"/>
  <c r="F106" i="1" s="1"/>
  <c r="E70" i="1"/>
  <c r="D70" i="1"/>
  <c r="C70" i="1"/>
  <c r="B70" i="1"/>
  <c r="R69" i="1"/>
  <c r="E69" i="1"/>
  <c r="D69" i="1"/>
  <c r="C69" i="1"/>
  <c r="B69" i="1"/>
  <c r="K68" i="1"/>
  <c r="R68" i="1" s="1"/>
  <c r="G68" i="1"/>
  <c r="G69" i="1" s="1"/>
  <c r="E68" i="1"/>
  <c r="D68" i="1"/>
  <c r="C68" i="1"/>
  <c r="B68" i="1"/>
  <c r="K67" i="1"/>
  <c r="R67" i="1" s="1"/>
  <c r="E67" i="1"/>
  <c r="D67" i="1"/>
  <c r="C67" i="1"/>
  <c r="B67" i="1"/>
  <c r="K66" i="1"/>
  <c r="R66" i="1" s="1"/>
  <c r="F66" i="1"/>
  <c r="F67" i="1" s="1"/>
  <c r="F68" i="1" s="1"/>
  <c r="F69" i="1" s="1"/>
  <c r="E66" i="1"/>
  <c r="D66" i="1"/>
  <c r="C66" i="1"/>
  <c r="B66" i="1"/>
  <c r="K65" i="1"/>
  <c r="R65" i="1" s="1"/>
  <c r="F65" i="1"/>
  <c r="E65" i="1"/>
  <c r="D65" i="1"/>
  <c r="C65" i="1"/>
  <c r="B65" i="1"/>
  <c r="K64" i="1"/>
  <c r="R64" i="1" s="1"/>
  <c r="F64" i="1"/>
  <c r="E64" i="1"/>
  <c r="D64" i="1"/>
  <c r="C64" i="1"/>
  <c r="B64" i="1"/>
  <c r="L63" i="1"/>
  <c r="K63" i="1"/>
  <c r="R63" i="1" s="1"/>
  <c r="F63" i="1"/>
  <c r="E63" i="1"/>
  <c r="D63" i="1"/>
  <c r="C63" i="1"/>
  <c r="B63" i="1"/>
  <c r="K62" i="1"/>
  <c r="R62" i="1" s="1"/>
  <c r="F62" i="1"/>
  <c r="E62" i="1"/>
  <c r="D62" i="1"/>
  <c r="C62" i="1"/>
  <c r="B62" i="1"/>
  <c r="L61" i="1"/>
  <c r="K61" i="1"/>
  <c r="R61" i="1" s="1"/>
  <c r="F61" i="1"/>
  <c r="E61" i="1"/>
  <c r="D61" i="1"/>
  <c r="C61" i="1"/>
  <c r="B61" i="1"/>
  <c r="L60" i="1"/>
  <c r="K60" i="1"/>
  <c r="R60" i="1" s="1"/>
  <c r="F60" i="1"/>
  <c r="E60" i="1"/>
  <c r="D60" i="1"/>
  <c r="C60" i="1"/>
  <c r="B60" i="1"/>
  <c r="L59" i="1"/>
  <c r="K59" i="1"/>
  <c r="R59" i="1" s="1"/>
  <c r="F59" i="1"/>
  <c r="E59" i="1"/>
  <c r="D59" i="1"/>
  <c r="C59" i="1"/>
  <c r="B59" i="1"/>
  <c r="L58" i="1"/>
  <c r="K58" i="1"/>
  <c r="R58" i="1" s="1"/>
  <c r="F58" i="1"/>
  <c r="E58" i="1"/>
  <c r="D58" i="1"/>
  <c r="C58" i="1"/>
  <c r="B58" i="1"/>
  <c r="L57" i="1"/>
  <c r="K57" i="1"/>
  <c r="R57" i="1" s="1"/>
  <c r="R90" i="1" s="1"/>
  <c r="F57" i="1"/>
  <c r="E57" i="1"/>
  <c r="D57" i="1"/>
  <c r="C57" i="1"/>
  <c r="B57" i="1"/>
  <c r="Q55" i="1"/>
  <c r="P55" i="1"/>
  <c r="O55" i="1"/>
  <c r="N55" i="1"/>
  <c r="M55" i="1"/>
  <c r="R51" i="1"/>
  <c r="L50" i="1"/>
  <c r="K50" i="1"/>
  <c r="R50" i="1" s="1"/>
  <c r="F50" i="1"/>
  <c r="E50" i="1"/>
  <c r="D50" i="1"/>
  <c r="C50" i="1"/>
  <c r="B50" i="1"/>
  <c r="L49" i="1"/>
  <c r="K49" i="1"/>
  <c r="F49" i="1"/>
  <c r="E49" i="1"/>
  <c r="D49" i="1"/>
  <c r="C49" i="1"/>
  <c r="B49" i="1"/>
  <c r="R36" i="1"/>
  <c r="L35" i="1"/>
  <c r="K35" i="1"/>
  <c r="R35" i="1" s="1"/>
  <c r="F35" i="1"/>
  <c r="E35" i="1"/>
  <c r="D35" i="1"/>
  <c r="C35" i="1"/>
  <c r="B35" i="1"/>
  <c r="L34" i="1"/>
  <c r="K34" i="1"/>
  <c r="R34" i="1" s="1"/>
  <c r="F34" i="1"/>
  <c r="E34" i="1"/>
  <c r="D34" i="1"/>
  <c r="C34" i="1"/>
  <c r="B34" i="1"/>
  <c r="L33" i="1"/>
  <c r="K33" i="1"/>
  <c r="R33" i="1" s="1"/>
  <c r="F33" i="1"/>
  <c r="E33" i="1"/>
  <c r="D33" i="1"/>
  <c r="C33" i="1"/>
  <c r="B33" i="1"/>
  <c r="L32" i="1"/>
  <c r="K32" i="1"/>
  <c r="R32" i="1" s="1"/>
  <c r="F32" i="1"/>
  <c r="E32" i="1"/>
  <c r="D32" i="1"/>
  <c r="C32" i="1"/>
  <c r="B32" i="1"/>
  <c r="L31" i="1"/>
  <c r="K31" i="1"/>
  <c r="R31" i="1" s="1"/>
  <c r="F31" i="1"/>
  <c r="E31" i="1"/>
  <c r="D31" i="1"/>
  <c r="C31" i="1"/>
  <c r="B31" i="1"/>
  <c r="L30" i="1"/>
  <c r="K30" i="1"/>
  <c r="R30" i="1" s="1"/>
  <c r="E30" i="1"/>
  <c r="D30" i="1"/>
  <c r="C30" i="1"/>
  <c r="B30" i="1"/>
  <c r="L29" i="1"/>
  <c r="K29" i="1"/>
  <c r="R29" i="1" s="1"/>
  <c r="E29" i="1"/>
  <c r="D29" i="1"/>
  <c r="C29" i="1"/>
  <c r="B29" i="1"/>
  <c r="L28" i="1"/>
  <c r="K28" i="1"/>
  <c r="R28" i="1" s="1"/>
  <c r="F28" i="1"/>
  <c r="F29" i="1" s="1"/>
  <c r="F30" i="1" s="1"/>
  <c r="F92" i="1" s="1"/>
  <c r="F93" i="1" s="1"/>
  <c r="F94" i="1" s="1"/>
  <c r="E28" i="1"/>
  <c r="D28" i="1"/>
  <c r="C28" i="1"/>
  <c r="B28" i="1"/>
  <c r="L27" i="1"/>
  <c r="K27" i="1"/>
  <c r="R27" i="1" s="1"/>
  <c r="E27" i="1"/>
  <c r="D27" i="1"/>
  <c r="C27" i="1"/>
  <c r="B27" i="1"/>
  <c r="L26" i="1"/>
  <c r="K26" i="1"/>
  <c r="R26" i="1" s="1"/>
  <c r="E26" i="1"/>
  <c r="D26" i="1"/>
  <c r="C26" i="1"/>
  <c r="B26" i="1"/>
  <c r="L25" i="1"/>
  <c r="K25" i="1"/>
  <c r="R25" i="1" s="1"/>
  <c r="F25" i="1"/>
  <c r="F26" i="1" s="1"/>
  <c r="F27" i="1" s="1"/>
  <c r="E25" i="1"/>
  <c r="D25" i="1"/>
  <c r="C25" i="1"/>
  <c r="B25" i="1"/>
  <c r="L24" i="1"/>
  <c r="K24" i="1"/>
  <c r="R24" i="1" s="1"/>
  <c r="F24" i="1"/>
  <c r="E24" i="1"/>
  <c r="E111" i="1" s="1"/>
  <c r="D24" i="1"/>
  <c r="C24" i="1"/>
  <c r="B24" i="1"/>
  <c r="L23" i="1"/>
  <c r="K23" i="1"/>
  <c r="R23" i="1" s="1"/>
  <c r="F23" i="1"/>
  <c r="E23" i="1"/>
  <c r="D23" i="1"/>
  <c r="C23" i="1"/>
  <c r="B23" i="1"/>
  <c r="L22" i="1"/>
  <c r="K22" i="1"/>
  <c r="R22" i="1" s="1"/>
  <c r="F22" i="1"/>
  <c r="E22" i="1"/>
  <c r="D22" i="1"/>
  <c r="C22" i="1"/>
  <c r="B22" i="1"/>
  <c r="L21" i="1"/>
  <c r="K21" i="1"/>
  <c r="R21" i="1" s="1"/>
  <c r="F21" i="1"/>
  <c r="E21" i="1"/>
  <c r="D21" i="1"/>
  <c r="C21" i="1"/>
  <c r="B21" i="1"/>
  <c r="L20" i="1"/>
  <c r="K20" i="1"/>
  <c r="R20" i="1" s="1"/>
  <c r="F20" i="1"/>
  <c r="E20" i="1"/>
  <c r="D20" i="1"/>
  <c r="C20" i="1"/>
  <c r="B20" i="1"/>
  <c r="L19" i="1"/>
  <c r="K19" i="1"/>
  <c r="R19" i="1" s="1"/>
  <c r="F19" i="1"/>
  <c r="E19" i="1"/>
  <c r="D19" i="1"/>
  <c r="C19" i="1"/>
  <c r="B19" i="1"/>
  <c r="L18" i="1"/>
  <c r="K18" i="1"/>
  <c r="R18" i="1" s="1"/>
  <c r="F18" i="1"/>
  <c r="E18" i="1"/>
  <c r="D18" i="1"/>
  <c r="C18" i="1"/>
  <c r="B18" i="1"/>
  <c r="Q17" i="1"/>
  <c r="O17" i="1"/>
  <c r="L17" i="1"/>
  <c r="K17" i="1"/>
  <c r="F17" i="1"/>
  <c r="E17" i="1"/>
  <c r="D17" i="1"/>
  <c r="C17" i="1"/>
  <c r="B17" i="1"/>
  <c r="Q16" i="1"/>
  <c r="O16" i="1"/>
  <c r="L16" i="1"/>
  <c r="K16" i="1"/>
  <c r="F16" i="1"/>
  <c r="F111" i="1" s="1"/>
  <c r="E16" i="1"/>
  <c r="D16" i="1"/>
  <c r="C16" i="1"/>
  <c r="B16" i="1"/>
  <c r="Q124" i="1" l="1"/>
  <c r="O118" i="1"/>
  <c r="O124" i="1"/>
  <c r="P127" i="1"/>
  <c r="N127" i="1"/>
  <c r="Q118" i="1"/>
  <c r="Q127" i="1" s="1"/>
  <c r="R103" i="1"/>
  <c r="M127" i="1"/>
  <c r="K103" i="1"/>
  <c r="K90" i="1"/>
  <c r="K55" i="1"/>
  <c r="O47" i="1"/>
  <c r="O103" i="1" s="1"/>
  <c r="Q47" i="1"/>
  <c r="Q103" i="1" s="1"/>
  <c r="K47" i="1"/>
  <c r="R134" i="1"/>
  <c r="R17" i="1"/>
  <c r="Q148" i="1"/>
  <c r="N103" i="1"/>
  <c r="M103" i="1"/>
  <c r="O148" i="1"/>
  <c r="N148" i="1"/>
  <c r="P148" i="1"/>
  <c r="R148" i="1"/>
  <c r="M148" i="1"/>
  <c r="R109" i="1"/>
  <c r="K143" i="1"/>
  <c r="R49" i="1"/>
  <c r="R55" i="1" s="1"/>
  <c r="F145" i="1"/>
  <c r="R143" i="1"/>
  <c r="F112" i="1"/>
  <c r="F126" i="1"/>
  <c r="K127" i="1"/>
  <c r="P103" i="1"/>
  <c r="R150" i="1"/>
  <c r="R152" i="1" s="1"/>
  <c r="R16" i="1"/>
  <c r="K109" i="1"/>
  <c r="R129" i="1"/>
  <c r="R130" i="1" s="1"/>
  <c r="R47" i="1" l="1"/>
  <c r="O127" i="1"/>
  <c r="O153" i="1" s="1"/>
  <c r="M153" i="1"/>
  <c r="N153" i="1"/>
  <c r="P153" i="1"/>
  <c r="Q153" i="1"/>
  <c r="K153" i="1"/>
</calcChain>
</file>

<file path=xl/sharedStrings.xml><?xml version="1.0" encoding="utf-8"?>
<sst xmlns="http://schemas.openxmlformats.org/spreadsheetml/2006/main" count="752" uniqueCount="157">
  <si>
    <t>CLAVE:</t>
  </si>
  <si>
    <t>24/03</t>
  </si>
  <si>
    <t>ENTIDAD FISCALIZADA:</t>
  </si>
  <si>
    <t xml:space="preserve">MUNICIPIO DE AMIXTLAN, PUEBLA </t>
  </si>
  <si>
    <t>BIENES MUEBLES</t>
  </si>
  <si>
    <t>Número de inventario (Código)</t>
  </si>
  <si>
    <t>Descripción, Marca, Modelo y Serie</t>
  </si>
  <si>
    <t>Subcuenta</t>
  </si>
  <si>
    <t>Responsable del Resguardo y Área Administrativa</t>
  </si>
  <si>
    <t>Documento que acredita la Propiedad (CFDI)</t>
  </si>
  <si>
    <t>Motivo de alta</t>
  </si>
  <si>
    <t>Motivo de baja</t>
  </si>
  <si>
    <t>Documento que acredita la baja</t>
  </si>
  <si>
    <t>Fuente de financiamiento</t>
  </si>
  <si>
    <t>Importe</t>
  </si>
  <si>
    <t>Fecha de Adquisición</t>
  </si>
  <si>
    <t>% Depreciación Bien Mueble</t>
  </si>
  <si>
    <t xml:space="preserve">% Depreciación del ejercicio </t>
  </si>
  <si>
    <t>% Depreciación Acumulada al  final del ejercicio</t>
  </si>
  <si>
    <t>Monto  Depreciación  del ejercicio</t>
  </si>
  <si>
    <t>Monto  Depreciación Acumulada al  final del ejercicio</t>
  </si>
  <si>
    <t xml:space="preserve">EQUIPO DE OFICINA </t>
  </si>
  <si>
    <t xml:space="preserve">RECIBIDO EN ENTREGA RECEPCION </t>
  </si>
  <si>
    <t>N/A</t>
  </si>
  <si>
    <t>5. Recursos Federales</t>
  </si>
  <si>
    <t>0000068 5111-0000068 2018/EO/16</t>
  </si>
  <si>
    <t>FOTOCOPIADORA TODO EN UNO</t>
  </si>
  <si>
    <t>1.2.4.1.1.1</t>
  </si>
  <si>
    <t>ANDRÉS PÉREZ VÁZQUEZ</t>
  </si>
  <si>
    <t>ADMINISTRACIÓN 2021-2024 C.F.D.I.1022 FOLIO UUID, PAPELERÍA Y TECNOLOGÍA</t>
  </si>
  <si>
    <t>RECIBIDO EN ENTREGA RECEPCIÓN</t>
  </si>
  <si>
    <t xml:space="preserve">SUBTOTAL EQUIPO DE OFICINA </t>
  </si>
  <si>
    <t xml:space="preserve">MUEBLES, EXCEPTO DE OFICINA Y ESTANTERIA </t>
  </si>
  <si>
    <t>0000069 5111-0000069 2018/EO/16</t>
  </si>
  <si>
    <t>28 MESAS RECTANGULARES PLEGABLES</t>
  </si>
  <si>
    <t>1.2.4.1.2.1</t>
  </si>
  <si>
    <t>RECIBIDO DE LA ADMINISTRACIÓN 2021-2024 SIN NINGÚN DOCUMENTO</t>
  </si>
  <si>
    <t>RECBIDO EN ENTREGA RECEPCIÓN</t>
  </si>
  <si>
    <t xml:space="preserve">SUBTOTAL DE MUEBLES, EXCEPTO DE OFICINA Y ESTANTERIA </t>
  </si>
  <si>
    <t xml:space="preserve">EQUIPO DE COMPUTO Y TECNOLOGIAS DE LA INFORMACIÒN </t>
  </si>
  <si>
    <t>13/09/2016</t>
  </si>
  <si>
    <t>14/10/2024</t>
  </si>
  <si>
    <t>14/10/2014</t>
  </si>
  <si>
    <t>0000070 5111-0000070 2018/EO/20</t>
  </si>
  <si>
    <t>TECNOLOGÍAS DE INFORMACIÓN ADQUIRIDOS DE LA ADMINISTRACIÓN 2014-2018</t>
  </si>
  <si>
    <t>1.2.4.1.3.1</t>
  </si>
  <si>
    <t>POR ASIGNAR</t>
  </si>
  <si>
    <t>AIO LENOVO IDEACENTRE 3 24IAP7 F0GH01DTLD /CORE I5 1342DH 3.4GHZ/8GB DDR4 2X4GB /512 SSD/23.8FHD/TOUCH/COLOR NEGRO/WIN 11 HOME</t>
  </si>
  <si>
    <t>C.F.D.I. No 15691 EMITIDO POR ROSPAR PAPELERÍA SUMINISTROS Y CONEXOS S.A. DE C.V.</t>
  </si>
  <si>
    <t>COMPRA</t>
  </si>
  <si>
    <t>AIO LENOVO THINKCENTRE NEO 30A 24 GEN3 CORE I3 1215 U W11 PRO64 8GB 512GB SSD 1YW 0197532752962 12CE00BTLS</t>
  </si>
  <si>
    <t>MULTIFUNCIONAL BROTHER MFC-T920DW TINTA CONTI COLOR/WIFI/DUPLEX/LCD / 17-30 PPM NEGRO, 16-26 PPM COLOR"</t>
  </si>
  <si>
    <t xml:space="preserve">SUBTOTAL DE EQUIPO DE COMPUTO Y TECNOLOGIAS DE LA INFORMACIÒN </t>
  </si>
  <si>
    <t xml:space="preserve">OTROS MOBILIARIOS Y EQUIPOS DE ADMINISTRACIÒN </t>
  </si>
  <si>
    <t>SUBTOTAL OTROS MOBILIARIOS Y EQUIPOS DE ADMINISTRACIÒN</t>
  </si>
  <si>
    <t xml:space="preserve">EQUIPOS Y APARATOS AUDIOVISUALES </t>
  </si>
  <si>
    <t>0000030 5111-0000030 2021/EA/001</t>
  </si>
  <si>
    <t>MEZCLADORA DE 8 CANALES COLOR NEGRO</t>
  </si>
  <si>
    <t>LEOBARDO VAZQUEZ REYES</t>
  </si>
  <si>
    <t>RECIBIDO DE LA ADMINISTRACION 2021-2024 SIN NINGÚN DOCUMENTO</t>
  </si>
  <si>
    <t>0000071 5111-0000071 2018/EC/08</t>
  </si>
  <si>
    <t>APARATO DE SONIDO ADQUIRIDO EN LA ADMINISTRACIÓN 2014-2018</t>
  </si>
  <si>
    <t>RECIBOD DE LA ADMINISTRACIÓN 2021-2024 SIN NINGÚN DOCUMENTO</t>
  </si>
  <si>
    <t xml:space="preserve">SUBTOTAL DE EQUIPOS Y APARATOS AUDIOVISUALES </t>
  </si>
  <si>
    <t xml:space="preserve">AUTOMOVILES Y EQUIPO DE TRANSPORTE </t>
  </si>
  <si>
    <t>0000030 5111-0000030 2015/ET/002</t>
  </si>
  <si>
    <t>CAMIONETA FRONTIER NISSAN GRIS</t>
  </si>
  <si>
    <t>1.2.4.4.1.1</t>
  </si>
  <si>
    <t>0000067 5411-0000067</t>
  </si>
  <si>
    <t>DOS MOTOCICLETAS PATRULLA 3N6AD33B8RK856834</t>
  </si>
  <si>
    <t>SILVERIO GARRIDO DOMÍNGUEZ</t>
  </si>
  <si>
    <t>COMPRA FACTURA 1779 COMERCIALIZADORA Y DISTRIBUIDORA B TACTICAL 911</t>
  </si>
  <si>
    <t xml:space="preserve">SUBTOTAL AUTOMOVILES Y EQUIPO DE TRANSPORTE </t>
  </si>
  <si>
    <t xml:space="preserve">OTROS EQUIPOS DE TRANSPORTE </t>
  </si>
  <si>
    <t>NA</t>
  </si>
  <si>
    <t xml:space="preserve">SUBTOTAL DE OTROS EQUIPOS DE TRANSPORTE </t>
  </si>
  <si>
    <t xml:space="preserve">EQUIPO DE DEFENSA Y SEGURIDAD </t>
  </si>
  <si>
    <t xml:space="preserve">SUBTOTAL DE EQUIPO DE DEFENSA Y SEGURIDAD </t>
  </si>
  <si>
    <t xml:space="preserve">MAQUINARIA Y EQUIPO INDUSTRIAL </t>
  </si>
  <si>
    <t>BOMBA NARANJA COLOR TRUPER</t>
  </si>
  <si>
    <t>1.2.4.6.2.1</t>
  </si>
  <si>
    <t>COLOR NARANJA ALTURA MÁXIMA 35 M ADQUIRIDO EN LA ADMINISTRACIÓN 2014-2018</t>
  </si>
  <si>
    <t>SUBTOTAL DE MAQUINIARIA Y EQUIPO INDUSTRIAL</t>
  </si>
  <si>
    <t xml:space="preserve">EQUIPO DE COMUNICACIÓN Y TELECOMUNICACION  </t>
  </si>
  <si>
    <t>0000049 5651-0000049</t>
  </si>
  <si>
    <t>2020 DE EQUIPO DE COMUNICACIÓN Y TELECOMUNICACIÓN</t>
  </si>
  <si>
    <t>1.2.4.6.5.1</t>
  </si>
  <si>
    <t>ANTENA RADIO MÓVIL ADAPTABLE 16 CANALES SL</t>
  </si>
  <si>
    <t xml:space="preserve">SUBTOTAL DE QUIPO DE COMUNICACIÓN Y TELECOMUNICACION  </t>
  </si>
  <si>
    <t>HERRAMIENTAS Y MÁQUINAS</t>
  </si>
  <si>
    <t>0000039 5111-0000039 2019/EH/001</t>
  </si>
  <si>
    <t>MÁQUINA TH 235/160 CA/ CD</t>
  </si>
  <si>
    <t>1.2.4.6.7.1</t>
  </si>
  <si>
    <t>0000059 5111-0000059</t>
  </si>
  <si>
    <t>BOMBA EVANS COLOR NARANJA</t>
  </si>
  <si>
    <t>0000073 5111-0000073 2016/HER/03</t>
  </si>
  <si>
    <t>HIDROLAVADORA PRETUL</t>
  </si>
  <si>
    <t>1.2.4.7.1</t>
  </si>
  <si>
    <t xml:space="preserve"> </t>
  </si>
  <si>
    <t>SUBTOTAL DE HERRAMIENTAS Y MAQUINAS</t>
  </si>
  <si>
    <t xml:space="preserve">EQUIPOS DE GENERACIÒN ELÈCTRICA Y ACCESORIOS ELÈCTRICOS </t>
  </si>
  <si>
    <t>0000072 5111-0000072 2015/EGE/5</t>
  </si>
  <si>
    <t>CLABE CLAVIJA PASA CORRIENTE REFORZADA</t>
  </si>
  <si>
    <t>1.2.4.6.1</t>
  </si>
  <si>
    <t xml:space="preserve">SUBTOTAL DE EQUIPOS  DE GENERACIÒN ELÈCTRICA Y ACCESORIOS ELÈCTRICOS </t>
  </si>
  <si>
    <t xml:space="preserve">SUMA TOTAL </t>
  </si>
  <si>
    <t>BAJO PROTESTA DE DECIR VERDAD DECLARAMOS QUE LOS DATOS ANOTADOS EN EL FORMATO, SON CORRECTOS Y SON RESPONSABILIDAD DEL EMISOR.</t>
  </si>
  <si>
    <t>MULTIFUNCIONAL TINTA CONTINUA BROTHER MFCT4500DW DOBLE CARTA IMPRESIÓN DUPLEX 22-35 PPM NEGRO COLOR  SN: U65150H4H380886</t>
  </si>
  <si>
    <t>C.F.D.I. No. B 227236 POR COMPUTARDORAS Y PORTÁTILES MARKZ S.A. DE C.V.</t>
  </si>
  <si>
    <t>5.- Recursos Federalex</t>
  </si>
  <si>
    <t>ANAQUEL ARQUIMEX MOD. AN04 ACERO LAMINADO EN FRÍO</t>
  </si>
  <si>
    <t>ARCHIVERO ARQUIMEX MODELO ARQ0103A</t>
  </si>
  <si>
    <t>ESCRITORIO EJECUTIVO PREMIUM FABRICADO EN MDF CUBIERTO EN MELANINA CON CAJONES</t>
  </si>
  <si>
    <t>LIBRERO ARQUIMEX CON CUATRO ENTREPAÑOS</t>
  </si>
  <si>
    <t>LOCKER ARQUIMEX MOD LOK224 DE METAL CON 5 PUERTAS</t>
  </si>
  <si>
    <t>SILLA HOME WORK MALLA TRANSPIRABLE METAL Y PLÁSTICO PIEZA 1</t>
  </si>
  <si>
    <t>SILLA HOME WORK MALLA TRANSPIRABLE METAL Y PLÁSTICO PIEZA 2</t>
  </si>
  <si>
    <t>SILLA HOME WORK MALLA TRANSPIRABLE METAL Y PLÁSTICO PIEZA 3</t>
  </si>
  <si>
    <t>SILLA HOME WORK MALLA TRANSPIRABLE METAL Y PLÁSTICO PIEZA 4</t>
  </si>
  <si>
    <t>SILLA HOME WORK MALLA TRANSPIRABLE METAL Y PLÁSTICO PIEZA 5</t>
  </si>
  <si>
    <t>1241-1-5111</t>
  </si>
  <si>
    <t>2077</t>
  </si>
  <si>
    <t>SILLÓN PARA RECEPCIÓN DE OFICINA EN TACTO PIEL DE 2.00 MTS DE LARGO</t>
  </si>
  <si>
    <t>LITERA ARQUIMEX MOD IND INCL COLCHÓN PZA 1</t>
  </si>
  <si>
    <t>LITERA ARQUIMEX MOD IND INCL COLCHÓN PZA 2</t>
  </si>
  <si>
    <t>COMPUTADORA DE ESCRITORIIO SSD 128 GB RAM 8 GB PROCESADOR INTEL CELERON PZA 1</t>
  </si>
  <si>
    <t>ESCÁNER EPSON VELOCIDAD HASTA 30 PPM</t>
  </si>
  <si>
    <t>IMPRESORA MULTIFUNCIONAL BROTHER</t>
  </si>
  <si>
    <t>2078</t>
  </si>
  <si>
    <t>2079</t>
  </si>
  <si>
    <t>2080</t>
  </si>
  <si>
    <t>COMPUTADORA DE ESCRITORIO SSD 128 GB RAM 8 GB PROCESADOR INTEL CELERON PZA 2</t>
  </si>
  <si>
    <t>INVENTARIO DE BIENES MUEBLES AL 31 DE DICIEMBRE DEL 2025</t>
  </si>
  <si>
    <t>Valor Neto en libros al 31 de diciembre de 2025</t>
  </si>
  <si>
    <t>1241-2-5121</t>
  </si>
  <si>
    <t>1241-3-5511</t>
  </si>
  <si>
    <t>1241-9-5191</t>
  </si>
  <si>
    <t>TORRETA LED GEN3 ESTRUCTURA OPTICA QUE CONSISTE EN   REFLEXIÓN INTERNA TOTAL DE LA LUZ EMITIDAPOR LA LED, SU  CARACTERISTICA PRINCIPAL  ES  CONCENTRAR  LA  LUZ  PARA  QUE  BRILLE    MÁS.       ALTO BRILLO.     LARGA VIDA ÚTIL.     FÁCIL INSTALACIÓN.     B</t>
  </si>
  <si>
    <t>SIRENA CARACTERÍSTICAS LA SIRENA ESTÁ ESPECIALMENTE DISEÑADA CON  TECNOLOGÍA  AVANZADA,  PROPORCIONA  UNA  EXCELENTE  CALIDAD DE SONIDO, APTA PARA INSTALARSE EN CUALQUIER TIPO DE VEHÍCULO DE EMERGENCIA. A      COMPACTA.      ALTO RENDIMIENTO. Í      TONOS</t>
  </si>
  <si>
    <t>BOCINA USO RUDO. ALTO RENDIMIENTO. FÁCIL INSTALACIÓN.BASE DE ALUMINIO 100 W DE POTENCIA 8 OHMS DE IMPEDANCIA DISEÑO  ROBUSTO INCLUYE ACCESORIOS DE MONTAJE (BRACKET)</t>
  </si>
  <si>
    <t>TELEFÓNO PHONE SOUND</t>
  </si>
  <si>
    <t>AIRE ACONDICIONADO CAP 12000 BTU</t>
  </si>
  <si>
    <t>VENTILADOR DE TORRE</t>
  </si>
  <si>
    <t>PANTALLA PARA PROYECTOR IMAGEVISION RETRACTIL 4501</t>
  </si>
  <si>
    <t>PANTALLA HISENSE 55" CON INTELIGENCIA ARTIFICIAL INTEGRADA PROCESADOR AiPQ 3.0</t>
  </si>
  <si>
    <t>CFDI</t>
  </si>
  <si>
    <t>SEDAN PATRULLA Versa sense t/m 1.6 lts 118HP NISSAN 2025 NUMERO DE SERIE 3N1CN8AE6SK635942 NUMERO DE MOTOR HR16414890P MOTOR Y TRANSMISIÓN: Motor 1.6 L Tiptronic 6 cilindros Gasolina Tracción delantera Potencia 110 Hp Torque 152 Nm 250Nm Potencia150Hp Bar</t>
  </si>
  <si>
    <t>1244-1-5411</t>
  </si>
  <si>
    <t>22/12/2025</t>
  </si>
  <si>
    <t>CARROCERÍAS Y REMOLQUES</t>
  </si>
  <si>
    <t>SUBTOTAL CARROCERÍAS Y REMOLQUES</t>
  </si>
  <si>
    <t>1244-2-5421</t>
  </si>
  <si>
    <t>GANCHO DE ARRASTRE A BASE DE HERRAJE PARA MONTAR CHASIS (NO SE SOLDA SE ATORNILLA) EN PLACA DE 1/4 DE PULGADA PINTADA EN COLOR NEGRO ELECTROSTATICA Y ANTICORROSIVO</t>
  </si>
  <si>
    <t>PROTECCION DELANTERA REFORADA (TUMBA BURROS) PROTECCIÓN DELANTERA  REFORZADA  (TUMBA  BURROS)  TIPO  H  REFORZADA  CON CAPACIDAD DE EMPUJE DE HASTA 3 TONELADAS FABRICADA EN PLACA  DE ACERO DE 1/4, ACABADO EN PINTURA ELECTROSTATICA COLOR   NEGRO, PERZONALI</t>
  </si>
  <si>
    <t>MAMAPARA DIVISORIA PLACA DE ACERO PERSONALIZADA</t>
  </si>
  <si>
    <t>PROTECCIÓN DE VENTANAS TRASERAS</t>
  </si>
  <si>
    <t>12/12/2025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</si>
</sst>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80A]#,##0.00"/>
    <numFmt numFmtId="165" formatCode="dd/mm/yyyy;@"/>
  </numFmts>
  <fonts count="25">
    <font>
      <sz val="11"/>
      <color theme="1"/>
      <name val="Aptos Narrow"/>
      <family val="2"/>
      <scheme val="minor"/>
    </font>
    <font>
      <sz val="11"/>
      <color theme="1"/>
      <name val="Aptos Narrow"/>
      <family val="2"/>
      <scheme val="minor"/>
    </font>
    <font>
      <sz val="11"/>
      <color theme="1"/>
      <name val="Optima LT Std"/>
      <family val="2"/>
    </font>
    <font>
      <sz val="14"/>
      <color theme="1"/>
      <name val="Optima LT Std"/>
      <family val="2"/>
    </font>
    <font>
      <b/>
      <sz val="14"/>
      <color rgb="FF000000"/>
      <name val="Optima LT Std"/>
      <family val="2"/>
    </font>
    <font>
      <b/>
      <sz val="28"/>
      <color theme="1"/>
      <name val="Optima LT Std"/>
    </font>
    <font>
      <b/>
      <sz val="12"/>
      <color rgb="FF000000"/>
      <name val="Optima LT Std"/>
      <family val="2"/>
    </font>
    <font>
      <b/>
      <sz val="12"/>
      <color theme="1"/>
      <name val="Optima LT Std"/>
      <family val="2"/>
    </font>
    <font>
      <b/>
      <sz val="26"/>
      <color theme="1"/>
      <name val="Optima LT Std"/>
    </font>
    <font>
      <b/>
      <i/>
      <sz val="12"/>
      <color theme="1"/>
      <name val="Optima LT Std"/>
      <family val="2"/>
    </font>
    <font>
      <b/>
      <sz val="28"/>
      <color rgb="FF000000"/>
      <name val="Optima LT Std"/>
      <family val="2"/>
    </font>
    <font>
      <sz val="12"/>
      <color theme="1"/>
      <name val="Optima LT Std"/>
      <family val="2"/>
    </font>
    <font>
      <b/>
      <sz val="9"/>
      <color theme="1"/>
      <name val="Optima LT Std"/>
      <family val="2"/>
    </font>
    <font>
      <b/>
      <sz val="11"/>
      <color theme="0"/>
      <name val="Optima LT Std"/>
      <family val="2"/>
    </font>
    <font>
      <sz val="12"/>
      <color theme="1"/>
      <name val="Optima LT Std"/>
    </font>
    <font>
      <b/>
      <sz val="12"/>
      <color theme="0"/>
      <name val="Optima LT Std"/>
    </font>
    <font>
      <b/>
      <sz val="12"/>
      <color theme="1"/>
      <name val="Optima LT Std"/>
    </font>
    <font>
      <sz val="11"/>
      <name val="Optima LT Std"/>
      <family val="2"/>
    </font>
    <font>
      <sz val="10"/>
      <name val="Arial"/>
      <family val="2"/>
    </font>
    <font>
      <sz val="12"/>
      <name val="Optima LT Std"/>
    </font>
    <font>
      <b/>
      <sz val="12"/>
      <name val="Optima LT Std"/>
    </font>
    <font>
      <sz val="12"/>
      <name val="Optima LT Std"/>
      <family val="2"/>
    </font>
    <font>
      <sz val="10"/>
      <name val="Optima LT Std"/>
      <family val="2"/>
    </font>
    <font>
      <b/>
      <sz val="16"/>
      <name val="Optima LT Std"/>
    </font>
    <font>
      <sz val="8"/>
      <name val="Aptos Narrow"/>
      <family val="2"/>
      <scheme val="minor"/>
    </font>
  </fonts>
  <fills count="5">
    <fill>
      <patternFill patternType="none"/>
    </fill>
    <fill>
      <patternFill patternType="gray125"/>
    </fill>
    <fill>
      <patternFill patternType="solid">
        <fgColor rgb="FF663300"/>
        <bgColor indexed="64"/>
      </patternFill>
    </fill>
    <fill>
      <patternFill patternType="solid">
        <fgColor theme="0" tint="-0.249977111117893"/>
        <bgColor indexed="64"/>
      </patternFill>
    </fill>
    <fill>
      <patternFill patternType="solid">
        <fgColor theme="2" tint="-9.9978637043366805E-2"/>
        <bgColor indexed="64"/>
      </patternFill>
    </fill>
  </fills>
  <borders count="1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s>
  <cellStyleXfs count="5">
    <xf numFmtId="0" fontId="0" fillId="0" borderId="0"/>
    <xf numFmtId="44" fontId="18" fillId="0" borderId="0" applyFont="0" applyFill="0" applyBorder="0" applyAlignment="0" applyProtection="0"/>
    <xf numFmtId="9" fontId="18" fillId="0" borderId="0" applyFont="0" applyFill="0" applyBorder="0" applyAlignment="0" applyProtection="0"/>
    <xf numFmtId="0" fontId="1" fillId="0" borderId="0"/>
    <xf numFmtId="43" fontId="1" fillId="0" borderId="0" applyFont="0" applyFill="0" applyBorder="0" applyAlignment="0" applyProtection="0"/>
  </cellStyleXfs>
  <cellXfs count="90">
    <xf numFmtId="0" fontId="0" fillId="0" borderId="0" xfId="0"/>
    <xf numFmtId="0" fontId="2" fillId="0" borderId="0" xfId="3" applyFont="1"/>
    <xf numFmtId="0" fontId="2" fillId="0" borderId="0" xfId="3" applyFont="1" applyAlignment="1">
      <alignment horizontal="center"/>
    </xf>
    <xf numFmtId="0" fontId="3" fillId="0" borderId="0" xfId="3" applyFont="1"/>
    <xf numFmtId="0" fontId="4" fillId="0" borderId="0" xfId="3" applyFont="1" applyAlignment="1">
      <alignment vertical="center"/>
    </xf>
    <xf numFmtId="0" fontId="3" fillId="0" borderId="0" xfId="3" applyFont="1" applyProtection="1">
      <protection locked="0"/>
    </xf>
    <xf numFmtId="49" fontId="5" fillId="0" borderId="0" xfId="3" applyNumberFormat="1" applyFont="1" applyAlignment="1">
      <alignment horizontal="center" vertical="center" wrapText="1"/>
    </xf>
    <xf numFmtId="0" fontId="6" fillId="0" borderId="0" xfId="3" applyFont="1" applyAlignment="1">
      <alignment vertical="center"/>
    </xf>
    <xf numFmtId="0" fontId="7" fillId="0" borderId="0" xfId="3" applyFont="1" applyAlignment="1">
      <alignment vertical="center"/>
    </xf>
    <xf numFmtId="0" fontId="2" fillId="0" borderId="0" xfId="3" applyFont="1" applyAlignment="1">
      <alignment vertical="center" wrapText="1"/>
    </xf>
    <xf numFmtId="0" fontId="7" fillId="0" borderId="0" xfId="3" applyFont="1" applyAlignment="1">
      <alignment vertical="center" wrapText="1"/>
    </xf>
    <xf numFmtId="0" fontId="3" fillId="0" borderId="0" xfId="3" applyFont="1" applyAlignment="1">
      <alignment vertical="center" wrapText="1"/>
    </xf>
    <xf numFmtId="0" fontId="9" fillId="0" borderId="0" xfId="3" applyFont="1" applyAlignment="1">
      <alignment vertical="center"/>
    </xf>
    <xf numFmtId="0" fontId="10" fillId="0" borderId="0" xfId="3" applyFont="1" applyAlignment="1">
      <alignment vertical="center"/>
    </xf>
    <xf numFmtId="43" fontId="11" fillId="0" borderId="0" xfId="4" applyFont="1" applyBorder="1" applyAlignment="1">
      <alignment vertical="center"/>
    </xf>
    <xf numFmtId="0" fontId="12" fillId="0" borderId="0" xfId="3" applyFont="1" applyAlignment="1">
      <alignment vertical="center"/>
    </xf>
    <xf numFmtId="0" fontId="11" fillId="0" borderId="0" xfId="3" applyFont="1" applyAlignment="1">
      <alignment vertical="center"/>
    </xf>
    <xf numFmtId="0" fontId="14" fillId="0" borderId="0" xfId="3" applyFont="1"/>
    <xf numFmtId="0" fontId="14" fillId="0" borderId="0" xfId="3" applyFont="1" applyProtection="1">
      <protection locked="0"/>
    </xf>
    <xf numFmtId="0" fontId="17" fillId="0" borderId="0" xfId="3" applyFont="1"/>
    <xf numFmtId="0" fontId="14" fillId="0" borderId="11" xfId="3" applyFont="1" applyBorder="1" applyAlignment="1" applyProtection="1">
      <alignment wrapText="1"/>
      <protection locked="0"/>
    </xf>
    <xf numFmtId="0" fontId="14" fillId="0" borderId="11" xfId="3" applyFont="1" applyBorder="1" applyAlignment="1" applyProtection="1">
      <alignment horizontal="center" wrapText="1"/>
      <protection locked="0"/>
    </xf>
    <xf numFmtId="44" fontId="14" fillId="0" borderId="11" xfId="1" applyFont="1" applyBorder="1" applyAlignment="1" applyProtection="1">
      <alignment horizontal="center" wrapText="1"/>
      <protection locked="0"/>
    </xf>
    <xf numFmtId="49" fontId="14" fillId="0" borderId="11" xfId="3" applyNumberFormat="1" applyFont="1" applyBorder="1" applyAlignment="1" applyProtection="1">
      <alignment horizontal="center" wrapText="1"/>
      <protection locked="0"/>
    </xf>
    <xf numFmtId="9" fontId="14" fillId="0" borderId="11" xfId="2" applyFont="1" applyBorder="1" applyAlignment="1" applyProtection="1">
      <alignment wrapText="1"/>
      <protection locked="0"/>
    </xf>
    <xf numFmtId="9" fontId="14" fillId="0" borderId="11" xfId="2" applyFont="1" applyFill="1" applyBorder="1" applyAlignment="1" applyProtection="1">
      <alignment wrapText="1"/>
      <protection locked="0"/>
    </xf>
    <xf numFmtId="44" fontId="14" fillId="0" borderId="11" xfId="1" applyFont="1" applyFill="1" applyBorder="1" applyAlignment="1" applyProtection="1">
      <alignment wrapText="1"/>
      <protection locked="0"/>
    </xf>
    <xf numFmtId="44" fontId="14" fillId="3" borderId="11" xfId="1" applyFont="1" applyFill="1" applyBorder="1" applyAlignment="1" applyProtection="1">
      <alignment horizontal="center" wrapText="1"/>
      <protection locked="0"/>
    </xf>
    <xf numFmtId="0" fontId="14" fillId="0" borderId="11" xfId="3" applyFont="1" applyBorder="1" applyAlignment="1" applyProtection="1">
      <alignment horizontal="left" wrapText="1"/>
      <protection locked="0"/>
    </xf>
    <xf numFmtId="44" fontId="14" fillId="0" borderId="11" xfId="1" applyFont="1" applyBorder="1" applyAlignment="1" applyProtection="1">
      <alignment wrapText="1"/>
      <protection locked="0"/>
    </xf>
    <xf numFmtId="0" fontId="2" fillId="0" borderId="0" xfId="3" applyFont="1" applyProtection="1">
      <protection locked="0"/>
    </xf>
    <xf numFmtId="165" fontId="14" fillId="0" borderId="11" xfId="3" applyNumberFormat="1" applyFont="1" applyBorder="1" applyAlignment="1" applyProtection="1">
      <alignment horizontal="center" wrapText="1"/>
      <protection locked="0"/>
    </xf>
    <xf numFmtId="44" fontId="16" fillId="3" borderId="11" xfId="1" applyFont="1" applyFill="1" applyBorder="1" applyAlignment="1" applyProtection="1">
      <alignment wrapText="1"/>
      <protection locked="0"/>
    </xf>
    <xf numFmtId="165" fontId="16" fillId="3" borderId="11" xfId="3" applyNumberFormat="1" applyFont="1" applyFill="1" applyBorder="1" applyAlignment="1" applyProtection="1">
      <alignment horizontal="center" wrapText="1"/>
      <protection locked="0"/>
    </xf>
    <xf numFmtId="9" fontId="16" fillId="3" borderId="11" xfId="2" applyFont="1" applyFill="1" applyBorder="1" applyAlignment="1" applyProtection="1">
      <alignment wrapText="1"/>
      <protection locked="0"/>
    </xf>
    <xf numFmtId="44" fontId="16" fillId="3" borderId="11" xfId="2" applyNumberFormat="1" applyFont="1" applyFill="1" applyBorder="1" applyAlignment="1" applyProtection="1">
      <alignment wrapText="1"/>
      <protection locked="0"/>
    </xf>
    <xf numFmtId="164" fontId="16" fillId="3" borderId="11" xfId="3" applyNumberFormat="1" applyFont="1" applyFill="1" applyBorder="1" applyAlignment="1" applyProtection="1">
      <alignment wrapText="1"/>
      <protection locked="0"/>
    </xf>
    <xf numFmtId="164" fontId="14" fillId="3" borderId="11" xfId="3" applyNumberFormat="1" applyFont="1" applyFill="1" applyBorder="1" applyAlignment="1" applyProtection="1">
      <alignment wrapText="1"/>
      <protection locked="0"/>
    </xf>
    <xf numFmtId="14" fontId="16" fillId="3" borderId="11" xfId="3" applyNumberFormat="1" applyFont="1" applyFill="1" applyBorder="1" applyAlignment="1" applyProtection="1">
      <alignment horizontal="center" wrapText="1"/>
      <protection locked="0"/>
    </xf>
    <xf numFmtId="0" fontId="19" fillId="0" borderId="0" xfId="3" applyFont="1"/>
    <xf numFmtId="14" fontId="16" fillId="3" borderId="11" xfId="1" applyNumberFormat="1" applyFont="1" applyFill="1" applyBorder="1" applyAlignment="1" applyProtection="1">
      <alignment horizontal="center" wrapText="1"/>
      <protection locked="0"/>
    </xf>
    <xf numFmtId="44" fontId="14" fillId="0" borderId="11" xfId="3" applyNumberFormat="1" applyFont="1" applyBorder="1" applyAlignment="1" applyProtection="1">
      <alignment wrapText="1"/>
      <protection locked="0"/>
    </xf>
    <xf numFmtId="14" fontId="14" fillId="0" borderId="11" xfId="3" applyNumberFormat="1" applyFont="1" applyBorder="1" applyAlignment="1" applyProtection="1">
      <alignment horizontal="center" wrapText="1"/>
      <protection locked="0"/>
    </xf>
    <xf numFmtId="0" fontId="20" fillId="0" borderId="0" xfId="3" applyFont="1" applyAlignment="1">
      <alignment wrapText="1"/>
    </xf>
    <xf numFmtId="0" fontId="19" fillId="0" borderId="0" xfId="3" applyFont="1" applyAlignment="1">
      <alignment horizontal="center" vertical="center" wrapText="1"/>
    </xf>
    <xf numFmtId="44" fontId="14" fillId="0" borderId="11" xfId="1" applyFont="1" applyBorder="1" applyAlignment="1" applyProtection="1">
      <alignment horizontal="right" wrapText="1"/>
      <protection locked="0"/>
    </xf>
    <xf numFmtId="44" fontId="14" fillId="3" borderId="11" xfId="1" applyFont="1" applyFill="1" applyBorder="1" applyAlignment="1" applyProtection="1">
      <alignment horizontal="right" wrapText="1"/>
      <protection locked="0"/>
    </xf>
    <xf numFmtId="0" fontId="19" fillId="0" borderId="11" xfId="3" applyFont="1" applyBorder="1" applyAlignment="1">
      <alignment vertical="center" wrapText="1"/>
    </xf>
    <xf numFmtId="0" fontId="19" fillId="0" borderId="11" xfId="3" applyFont="1" applyBorder="1" applyAlignment="1">
      <alignment horizontal="left" wrapText="1"/>
    </xf>
    <xf numFmtId="0" fontId="19" fillId="0" borderId="11" xfId="3" applyFont="1" applyBorder="1" applyAlignment="1">
      <alignment horizontal="center" wrapText="1"/>
    </xf>
    <xf numFmtId="44" fontId="19" fillId="0" borderId="11" xfId="3" applyNumberFormat="1" applyFont="1" applyBorder="1" applyAlignment="1">
      <alignment horizontal="right" wrapText="1"/>
    </xf>
    <xf numFmtId="49" fontId="19" fillId="0" borderId="11" xfId="3" applyNumberFormat="1" applyFont="1" applyBorder="1" applyAlignment="1">
      <alignment horizontal="center" wrapText="1"/>
    </xf>
    <xf numFmtId="14" fontId="19" fillId="0" borderId="11" xfId="3" applyNumberFormat="1" applyFont="1" applyBorder="1" applyAlignment="1">
      <alignment horizontal="center" wrapText="1"/>
    </xf>
    <xf numFmtId="44" fontId="16" fillId="3" borderId="10" xfId="1" applyFont="1" applyFill="1" applyBorder="1" applyAlignment="1" applyProtection="1">
      <alignment wrapText="1"/>
      <protection locked="0"/>
    </xf>
    <xf numFmtId="14" fontId="16" fillId="3" borderId="10" xfId="1" applyNumberFormat="1" applyFont="1" applyFill="1" applyBorder="1" applyAlignment="1" applyProtection="1">
      <alignment horizontal="center" wrapText="1"/>
      <protection locked="0"/>
    </xf>
    <xf numFmtId="14" fontId="16" fillId="3" borderId="11" xfId="3" applyNumberFormat="1" applyFont="1" applyFill="1" applyBorder="1" applyAlignment="1" applyProtection="1">
      <alignment wrapText="1"/>
      <protection locked="0"/>
    </xf>
    <xf numFmtId="0" fontId="19" fillId="0" borderId="0" xfId="3" applyFont="1" applyAlignment="1">
      <alignment horizontal="left" vertical="center" wrapText="1"/>
    </xf>
    <xf numFmtId="0" fontId="21" fillId="0" borderId="0" xfId="3" applyFont="1" applyAlignment="1">
      <alignment vertical="center" wrapText="1"/>
    </xf>
    <xf numFmtId="0" fontId="22" fillId="0" borderId="0" xfId="3" applyFont="1" applyProtection="1">
      <protection locked="0"/>
    </xf>
    <xf numFmtId="0" fontId="19" fillId="0" borderId="0" xfId="3" applyFont="1" applyAlignment="1">
      <alignment horizontal="left" vertical="center"/>
    </xf>
    <xf numFmtId="0" fontId="19" fillId="0" borderId="0" xfId="3" applyFont="1" applyProtection="1">
      <protection locked="0"/>
    </xf>
    <xf numFmtId="0" fontId="14" fillId="0" borderId="0" xfId="3" applyFont="1" applyAlignment="1">
      <alignment horizontal="center" vertical="center"/>
    </xf>
    <xf numFmtId="0" fontId="14" fillId="0" borderId="0" xfId="3" applyFont="1" applyAlignment="1">
      <alignment vertical="center"/>
    </xf>
    <xf numFmtId="0" fontId="2" fillId="0" borderId="0" xfId="3" applyFont="1" applyAlignment="1">
      <alignment horizontal="center" vertical="center"/>
    </xf>
    <xf numFmtId="164" fontId="16" fillId="3" borderId="11" xfId="1" applyNumberFormat="1" applyFont="1" applyFill="1" applyBorder="1" applyAlignment="1" applyProtection="1">
      <alignment wrapText="1"/>
      <protection locked="0"/>
    </xf>
    <xf numFmtId="0" fontId="14" fillId="0" borderId="11" xfId="3" quotePrefix="1" applyFont="1" applyBorder="1" applyAlignment="1" applyProtection="1">
      <alignment horizontal="center" wrapText="1"/>
      <protection locked="0"/>
    </xf>
    <xf numFmtId="0" fontId="16" fillId="3" borderId="11" xfId="3" applyFont="1" applyFill="1" applyBorder="1" applyAlignment="1" applyProtection="1">
      <alignment horizontal="right" wrapText="1"/>
      <protection locked="0"/>
    </xf>
    <xf numFmtId="0" fontId="15" fillId="2" borderId="5" xfId="3" applyFont="1" applyFill="1" applyBorder="1" applyAlignment="1">
      <alignment horizontal="center" vertical="center" wrapText="1"/>
    </xf>
    <xf numFmtId="0" fontId="15" fillId="2" borderId="7" xfId="3" applyFont="1" applyFill="1" applyBorder="1" applyAlignment="1">
      <alignment horizontal="center" vertical="center" wrapText="1"/>
    </xf>
    <xf numFmtId="0" fontId="15" fillId="2" borderId="4" xfId="3" applyFont="1" applyFill="1" applyBorder="1" applyAlignment="1">
      <alignment horizontal="center" vertical="center" wrapText="1"/>
    </xf>
    <xf numFmtId="0" fontId="15" fillId="2" borderId="6" xfId="3" applyFont="1" applyFill="1" applyBorder="1" applyAlignment="1">
      <alignment horizontal="center" vertical="center" wrapText="1"/>
    </xf>
    <xf numFmtId="0" fontId="8" fillId="0" borderId="0" xfId="3" applyFont="1" applyAlignment="1">
      <alignment horizontal="left" vertical="center" wrapText="1"/>
    </xf>
    <xf numFmtId="0" fontId="13" fillId="2" borderId="1" xfId="3" applyFont="1" applyFill="1" applyBorder="1" applyAlignment="1">
      <alignment horizontal="center" vertical="center"/>
    </xf>
    <xf numFmtId="0" fontId="13" fillId="2" borderId="2" xfId="3" applyFont="1" applyFill="1" applyBorder="1" applyAlignment="1">
      <alignment horizontal="center" vertical="center"/>
    </xf>
    <xf numFmtId="0" fontId="13" fillId="2" borderId="3" xfId="3" applyFont="1" applyFill="1" applyBorder="1" applyAlignment="1">
      <alignment horizontal="center" vertical="center"/>
    </xf>
    <xf numFmtId="164" fontId="14" fillId="0" borderId="0" xfId="3" applyNumberFormat="1" applyFont="1" applyAlignment="1" applyProtection="1">
      <alignment horizontal="center" wrapText="1"/>
      <protection locked="0"/>
    </xf>
    <xf numFmtId="0" fontId="16" fillId="3" borderId="8" xfId="3" applyFont="1" applyFill="1" applyBorder="1" applyAlignment="1" applyProtection="1">
      <alignment horizontal="right" wrapText="1"/>
      <protection locked="0"/>
    </xf>
    <xf numFmtId="0" fontId="16" fillId="3" borderId="9" xfId="3" applyFont="1" applyFill="1" applyBorder="1" applyAlignment="1" applyProtection="1">
      <alignment horizontal="right" wrapText="1"/>
      <protection locked="0"/>
    </xf>
    <xf numFmtId="0" fontId="16" fillId="3" borderId="10" xfId="3" applyFont="1" applyFill="1" applyBorder="1" applyAlignment="1" applyProtection="1">
      <alignment horizontal="right" wrapText="1"/>
      <protection locked="0"/>
    </xf>
    <xf numFmtId="0" fontId="16" fillId="3" borderId="8" xfId="3" applyFont="1" applyFill="1" applyBorder="1" applyAlignment="1" applyProtection="1">
      <alignment horizontal="center" wrapText="1"/>
      <protection locked="0"/>
    </xf>
    <xf numFmtId="0" fontId="16" fillId="3" borderId="9" xfId="3" applyFont="1" applyFill="1" applyBorder="1" applyAlignment="1" applyProtection="1">
      <alignment horizontal="center" wrapText="1"/>
      <protection locked="0"/>
    </xf>
    <xf numFmtId="0" fontId="16" fillId="3" borderId="10" xfId="3" applyFont="1" applyFill="1" applyBorder="1" applyAlignment="1" applyProtection="1">
      <alignment horizontal="center" wrapText="1"/>
      <protection locked="0"/>
    </xf>
    <xf numFmtId="164" fontId="14" fillId="0" borderId="8" xfId="3" applyNumberFormat="1" applyFont="1" applyBorder="1" applyAlignment="1" applyProtection="1">
      <alignment horizontal="center" wrapText="1"/>
      <protection locked="0"/>
    </xf>
    <xf numFmtId="164" fontId="14" fillId="0" borderId="9" xfId="3" applyNumberFormat="1" applyFont="1" applyBorder="1" applyAlignment="1" applyProtection="1">
      <alignment horizontal="center" wrapText="1"/>
      <protection locked="0"/>
    </xf>
    <xf numFmtId="0" fontId="16" fillId="3" borderId="13" xfId="3" applyFont="1" applyFill="1" applyBorder="1" applyAlignment="1" applyProtection="1">
      <alignment horizontal="center" wrapText="1"/>
      <protection locked="0"/>
    </xf>
    <xf numFmtId="0" fontId="16" fillId="3" borderId="11" xfId="3" applyFont="1" applyFill="1" applyBorder="1" applyAlignment="1" applyProtection="1">
      <alignment horizontal="center" wrapText="1"/>
      <protection locked="0"/>
    </xf>
    <xf numFmtId="0" fontId="20" fillId="4" borderId="12" xfId="3" applyFont="1" applyFill="1" applyBorder="1" applyAlignment="1">
      <alignment horizontal="center" wrapText="1"/>
    </xf>
    <xf numFmtId="0" fontId="23" fillId="0" borderId="0" xfId="3" applyFont="1" applyAlignment="1">
      <alignment horizontal="center" vertical="center" wrapText="1"/>
    </xf>
    <xf numFmtId="44" fontId="19" fillId="0" borderId="10" xfId="3" applyNumberFormat="1" applyFont="1" applyBorder="1" applyAlignment="1">
      <alignment horizontal="right" wrapText="1"/>
    </xf>
    <xf numFmtId="49" fontId="19" fillId="0" borderId="10" xfId="3" applyNumberFormat="1" applyFont="1" applyBorder="1" applyAlignment="1">
      <alignment horizontal="center" wrapText="1"/>
    </xf>
  </cellXfs>
  <cellStyles count="5">
    <cellStyle name="Millares 2 2" xfId="4" xr:uid="{7CD9B128-BC38-40B1-99AB-E5E8A4E82B5F}"/>
    <cellStyle name="Moneda" xfId="1" builtinId="4"/>
    <cellStyle name="Normal" xfId="0" builtinId="0"/>
    <cellStyle name="Normal 2 2" xfId="3" xr:uid="{FDD202F0-CD0F-4807-BD70-2E9FB1539B36}"/>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87086</xdr:colOff>
      <xdr:row>159</xdr:row>
      <xdr:rowOff>152398</xdr:rowOff>
    </xdr:from>
    <xdr:to>
      <xdr:col>17</xdr:col>
      <xdr:colOff>1317171</xdr:colOff>
      <xdr:row>170</xdr:row>
      <xdr:rowOff>51707</xdr:rowOff>
    </xdr:to>
    <xdr:grpSp>
      <xdr:nvGrpSpPr>
        <xdr:cNvPr id="2" name="1 Grupo">
          <a:extLst>
            <a:ext uri="{FF2B5EF4-FFF2-40B4-BE49-F238E27FC236}">
              <a16:creationId xmlns:a16="http://schemas.microsoft.com/office/drawing/2014/main" id="{0D2AC8E4-A4D9-46A4-BF1C-5D7BA012EC36}"/>
            </a:ext>
          </a:extLst>
        </xdr:cNvPr>
        <xdr:cNvGrpSpPr>
          <a:grpSpLocks/>
        </xdr:cNvGrpSpPr>
      </xdr:nvGrpSpPr>
      <xdr:grpSpPr bwMode="auto">
        <a:xfrm>
          <a:off x="671286" y="80009998"/>
          <a:ext cx="28096935" cy="1956709"/>
          <a:chOff x="326183" y="9510795"/>
          <a:chExt cx="6308850" cy="1061375"/>
        </a:xfrm>
      </xdr:grpSpPr>
      <xdr:sp macro="" textlink="">
        <xdr:nvSpPr>
          <xdr:cNvPr id="3" name="AutoShape 14">
            <a:extLst>
              <a:ext uri="{FF2B5EF4-FFF2-40B4-BE49-F238E27FC236}">
                <a16:creationId xmlns:a16="http://schemas.microsoft.com/office/drawing/2014/main" id="{0267BBB9-B8D1-BE3C-6D28-DB1A1D4B97F8}"/>
              </a:ext>
            </a:extLst>
          </xdr:cNvPr>
          <xdr:cNvSpPr>
            <a:spLocks noChangeArrowheads="1"/>
          </xdr:cNvSpPr>
        </xdr:nvSpPr>
        <xdr:spPr bwMode="auto">
          <a:xfrm>
            <a:off x="326183" y="9538357"/>
            <a:ext cx="1201263" cy="1020024"/>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r>
              <a:rPr lang="es-MX" sz="1100" b="1" i="0" strike="noStrike">
                <a:solidFill>
                  <a:srgbClr val="000000"/>
                </a:solidFill>
                <a:latin typeface="Arial"/>
                <a:cs typeface="Arial"/>
              </a:rPr>
              <a:t>MTRA.</a:t>
            </a:r>
            <a:r>
              <a:rPr lang="es-MX" sz="1100" b="1" i="0" strike="noStrike" baseline="0">
                <a:solidFill>
                  <a:srgbClr val="000000"/>
                </a:solidFill>
                <a:latin typeface="Arial"/>
                <a:cs typeface="Arial"/>
              </a:rPr>
              <a:t> BLANCA ESTELA JUÀREZ BECERRA </a:t>
            </a:r>
            <a:endParaRPr lang="es-MX" sz="1100" b="1" i="0" strike="noStrike">
              <a:solidFill>
                <a:srgbClr val="000000"/>
              </a:solidFill>
              <a:latin typeface="Arial"/>
              <a:cs typeface="Arial"/>
            </a:endParaRPr>
          </a:p>
          <a:p>
            <a:pPr algn="ctr" rtl="1">
              <a:defRPr sz="1000"/>
            </a:pPr>
            <a:r>
              <a:rPr lang="es-MX" sz="1100" b="1" i="0" strike="noStrike">
                <a:solidFill>
                  <a:srgbClr val="000000"/>
                </a:solidFill>
                <a:latin typeface="Arial"/>
                <a:cs typeface="Arial"/>
              </a:rPr>
              <a:t>PRESIDENTA MUNICIPAL </a:t>
            </a:r>
          </a:p>
        </xdr:txBody>
      </xdr:sp>
      <xdr:sp macro="" textlink="">
        <xdr:nvSpPr>
          <xdr:cNvPr id="4" name="AutoShape 16">
            <a:extLst>
              <a:ext uri="{FF2B5EF4-FFF2-40B4-BE49-F238E27FC236}">
                <a16:creationId xmlns:a16="http://schemas.microsoft.com/office/drawing/2014/main" id="{D75AF6A3-8771-2E8E-EECF-DD64D58E6371}"/>
              </a:ext>
            </a:extLst>
          </xdr:cNvPr>
          <xdr:cNvSpPr>
            <a:spLocks noChangeArrowheads="1"/>
          </xdr:cNvSpPr>
        </xdr:nvSpPr>
        <xdr:spPr bwMode="auto">
          <a:xfrm>
            <a:off x="3778699" y="9524576"/>
            <a:ext cx="1227959" cy="1040702"/>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r>
              <a:rPr lang="es-MX" sz="1100" b="1" i="0" strike="noStrike">
                <a:solidFill>
                  <a:srgbClr val="000000"/>
                </a:solidFill>
                <a:latin typeface="Arial"/>
                <a:cs typeface="Arial"/>
              </a:rPr>
              <a:t>C.</a:t>
            </a:r>
            <a:r>
              <a:rPr lang="es-MX" sz="1100" b="1" i="0" strike="noStrike" baseline="0">
                <a:solidFill>
                  <a:srgbClr val="000000"/>
                </a:solidFill>
                <a:latin typeface="Arial"/>
                <a:cs typeface="Arial"/>
              </a:rPr>
              <a:t> ANDRES PEREZ VÀZQUEZ </a:t>
            </a:r>
            <a:endParaRPr lang="es-MX" sz="1100" b="1" i="0" strike="noStrike">
              <a:solidFill>
                <a:srgbClr val="000000"/>
              </a:solidFill>
              <a:latin typeface="Arial"/>
              <a:cs typeface="Arial"/>
            </a:endParaRPr>
          </a:p>
          <a:p>
            <a:pPr algn="ctr" rtl="1">
              <a:defRPr sz="1000"/>
            </a:pPr>
            <a:r>
              <a:rPr lang="es-MX" sz="1100" b="1" i="0" strike="noStrike">
                <a:solidFill>
                  <a:srgbClr val="000000"/>
                </a:solidFill>
                <a:latin typeface="Arial"/>
                <a:cs typeface="Arial"/>
              </a:rPr>
              <a:t>CONTRALOR MUNICIPAL</a:t>
            </a:r>
          </a:p>
        </xdr:txBody>
      </xdr:sp>
      <xdr:sp macro="" textlink="">
        <xdr:nvSpPr>
          <xdr:cNvPr id="5" name="AutoShape 17">
            <a:extLst>
              <a:ext uri="{FF2B5EF4-FFF2-40B4-BE49-F238E27FC236}">
                <a16:creationId xmlns:a16="http://schemas.microsoft.com/office/drawing/2014/main" id="{65981FC9-90D4-AA1D-065E-58ABC6F57395}"/>
              </a:ext>
            </a:extLst>
          </xdr:cNvPr>
          <xdr:cNvSpPr>
            <a:spLocks noChangeArrowheads="1"/>
          </xdr:cNvSpPr>
        </xdr:nvSpPr>
        <xdr:spPr bwMode="auto">
          <a:xfrm>
            <a:off x="2070238" y="9538362"/>
            <a:ext cx="1201263" cy="1033808"/>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r>
              <a:rPr lang="es-MX" sz="1100" b="1" i="0" strike="noStrike">
                <a:solidFill>
                  <a:srgbClr val="000000"/>
                </a:solidFill>
                <a:latin typeface="Arial"/>
                <a:cs typeface="Arial"/>
              </a:rPr>
              <a:t>C.</a:t>
            </a:r>
            <a:r>
              <a:rPr lang="es-MX" sz="1100" b="1" i="0" strike="noStrike" baseline="0">
                <a:solidFill>
                  <a:srgbClr val="000000"/>
                </a:solidFill>
                <a:latin typeface="Arial"/>
                <a:cs typeface="Arial"/>
              </a:rPr>
              <a:t> VIRGINIA FRANCISCO GUZMAN </a:t>
            </a:r>
            <a:endParaRPr lang="es-MX" sz="1100" b="1" i="0" strike="noStrike">
              <a:solidFill>
                <a:srgbClr val="000000"/>
              </a:solidFill>
              <a:latin typeface="Arial"/>
              <a:cs typeface="Arial"/>
            </a:endParaRPr>
          </a:p>
          <a:p>
            <a:pPr algn="ctr" rtl="1">
              <a:defRPr sz="1000"/>
            </a:pPr>
            <a:r>
              <a:rPr lang="es-MX" sz="1100" b="1" i="0" strike="noStrike">
                <a:solidFill>
                  <a:srgbClr val="000000"/>
                </a:solidFill>
                <a:latin typeface="Arial"/>
                <a:cs typeface="Arial"/>
              </a:rPr>
              <a:t>TESORERA MUNICIPAL</a:t>
            </a:r>
          </a:p>
        </xdr:txBody>
      </xdr:sp>
      <xdr:sp macro="" textlink="">
        <xdr:nvSpPr>
          <xdr:cNvPr id="6" name="AutoShape 19">
            <a:extLst>
              <a:ext uri="{FF2B5EF4-FFF2-40B4-BE49-F238E27FC236}">
                <a16:creationId xmlns:a16="http://schemas.microsoft.com/office/drawing/2014/main" id="{3CCAE520-C822-0099-B8BD-7F77F1105946}"/>
              </a:ext>
            </a:extLst>
          </xdr:cNvPr>
          <xdr:cNvSpPr>
            <a:spLocks noChangeArrowheads="1"/>
          </xdr:cNvSpPr>
        </xdr:nvSpPr>
        <xdr:spPr bwMode="auto">
          <a:xfrm>
            <a:off x="5344787" y="9510795"/>
            <a:ext cx="1290246" cy="1054484"/>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endParaRPr lang="es-MX" sz="1100" b="1" i="0" strike="noStrike">
              <a:solidFill>
                <a:srgbClr val="000000"/>
              </a:solidFill>
              <a:latin typeface="Arial"/>
              <a:cs typeface="Arial"/>
            </a:endParaRPr>
          </a:p>
          <a:p>
            <a:pPr algn="ctr" rtl="1">
              <a:defRPr sz="1000"/>
            </a:pPr>
            <a:r>
              <a:rPr lang="es-MX" sz="1100" b="1" i="0" strike="noStrike">
                <a:solidFill>
                  <a:srgbClr val="000000"/>
                </a:solidFill>
                <a:latin typeface="Arial"/>
                <a:cs typeface="Arial"/>
              </a:rPr>
              <a:t>ING. EDWIN LECONA TREJO</a:t>
            </a:r>
          </a:p>
          <a:p>
            <a:pPr algn="ctr" rtl="1">
              <a:defRPr sz="1000"/>
            </a:pPr>
            <a:r>
              <a:rPr lang="es-MX" sz="1100" b="1" i="0" strike="noStrike">
                <a:solidFill>
                  <a:srgbClr val="000000"/>
                </a:solidFill>
                <a:latin typeface="Arial"/>
                <a:cs typeface="Arial"/>
              </a:rPr>
              <a:t>DIRECTOR DE OBRAS PÚBLICAS </a:t>
            </a:r>
          </a:p>
        </xdr:txBody>
      </xdr:sp>
    </xdr:grpSp>
    <xdr:clientData/>
  </xdr:twoCellAnchor>
  <xdr:twoCellAnchor editAs="oneCell">
    <xdr:from>
      <xdr:col>1</xdr:col>
      <xdr:colOff>114300</xdr:colOff>
      <xdr:row>0</xdr:row>
      <xdr:rowOff>0</xdr:rowOff>
    </xdr:from>
    <xdr:to>
      <xdr:col>1</xdr:col>
      <xdr:colOff>2262187</xdr:colOff>
      <xdr:row>6</xdr:row>
      <xdr:rowOff>29849</xdr:rowOff>
    </xdr:to>
    <xdr:pic>
      <xdr:nvPicPr>
        <xdr:cNvPr id="7" name="Imagen 6" descr="Imagen que contiene Patrón de fondo&#10;&#10;Descripción generada automáticamente">
          <a:extLst>
            <a:ext uri="{FF2B5EF4-FFF2-40B4-BE49-F238E27FC236}">
              <a16:creationId xmlns:a16="http://schemas.microsoft.com/office/drawing/2014/main" id="{5E1DD561-AAE8-43B7-B634-0AF18CA4DCB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02" t="690" r="64245" b="86199"/>
        <a:stretch/>
      </xdr:blipFill>
      <xdr:spPr bwMode="auto">
        <a:xfrm>
          <a:off x="708660" y="0"/>
          <a:ext cx="2147887" cy="1081409"/>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9aa6a1d22f896215/Desktop/Inventarios%20ASE.xlsx" TargetMode="External"/><Relationship Id="rId1" Type="http://schemas.openxmlformats.org/officeDocument/2006/relationships/externalLinkPath" Target="file:///C:\Users\cueva\OneDrive\Desktop\REDISTRIBUIR\REQ_AZAR&#205;AS_MORALES\Inventarios%20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Entidades Fiscalizadas"/>
      <sheetName val="ANEXO 2"/>
      <sheetName val="INVENTARIO 24-27 "/>
      <sheetName val="Hoja1"/>
      <sheetName val="ANEXO 1"/>
    </sheetNames>
    <sheetDataSet>
      <sheetData sheetId="0"/>
      <sheetData sheetId="1"/>
      <sheetData sheetId="2"/>
      <sheetData sheetId="3">
        <row r="6">
          <cell r="B6" t="str">
            <v>0000001   5111-0000001</v>
          </cell>
          <cell r="D6" t="str">
            <v xml:space="preserve">1.2.4.1.1.1      </v>
          </cell>
          <cell r="F6" t="str">
            <v xml:space="preserve">PORTA BANDERA COLOR MADERA </v>
          </cell>
          <cell r="I6" t="str">
            <v xml:space="preserve">RECIBIDO DE LA ADMINISTRACIÒN 2021-2024 SIN NINGUN DOCUMENTO </v>
          </cell>
          <cell r="J6" t="str">
            <v xml:space="preserve">MTRA. BLANCA ESTELA JUAREZ BECERRA </v>
          </cell>
          <cell r="M6" t="str">
            <v>14/10/2024</v>
          </cell>
          <cell r="N6">
            <v>1</v>
          </cell>
        </row>
        <row r="7">
          <cell r="B7" t="str">
            <v>0000002   5111-0000002</v>
          </cell>
          <cell r="D7" t="str">
            <v xml:space="preserve">1.2.4.1.1.1      </v>
          </cell>
          <cell r="F7" t="str">
            <v>9 SILLAS MEDALLON COLOR NEGRO</v>
          </cell>
          <cell r="I7" t="str">
            <v xml:space="preserve">RECIBIDO DE LA ADMINISTRACIÒN 2021-2024 SIN NINGUN DOCUMENTO </v>
          </cell>
          <cell r="J7" t="str">
            <v>LEOBARDO VAZQUEZ REYES</v>
          </cell>
          <cell r="M7" t="str">
            <v>15/02/2015</v>
          </cell>
          <cell r="N7">
            <v>609.91999999999996</v>
          </cell>
        </row>
        <row r="8">
          <cell r="B8" t="str">
            <v>0000003   5111-0000003</v>
          </cell>
          <cell r="D8" t="str">
            <v xml:space="preserve">1.2.4.1.1.1      </v>
          </cell>
          <cell r="F8" t="str">
            <v xml:space="preserve">LIBRERO DE MADERA SIN MARCA 7 CUBICULOS COLOR MADERA </v>
          </cell>
          <cell r="I8" t="str">
            <v xml:space="preserve">RECIBIDO DE LA ADMINISTRACIÒN 2021-2024 SIN NINGUN DOCUMENTO </v>
          </cell>
          <cell r="J8" t="str">
            <v>ARELI SANCHEZ VAZQUEZ</v>
          </cell>
          <cell r="M8" t="str">
            <v>30/11/2011</v>
          </cell>
          <cell r="N8">
            <v>500</v>
          </cell>
        </row>
        <row r="9">
          <cell r="B9" t="str">
            <v>0000004   5111-0000004</v>
          </cell>
          <cell r="D9" t="str">
            <v xml:space="preserve">1.2.4.1.1.1      </v>
          </cell>
          <cell r="F9" t="str">
            <v>ARCHIVERO 3 CAJONES COLOR NEGRO</v>
          </cell>
          <cell r="I9" t="str">
            <v xml:space="preserve">RECIBIDO DE LA ADMINISTRACIÒN 2021-2024 SIN NINGUN DOCUMENTO </v>
          </cell>
          <cell r="J9" t="str">
            <v xml:space="preserve">MONTSERRAT CARRANZA MENDOZA </v>
          </cell>
          <cell r="M9" t="str">
            <v>13/07/2012</v>
          </cell>
          <cell r="N9">
            <v>549.39</v>
          </cell>
        </row>
        <row r="10">
          <cell r="B10" t="str">
            <v>0000005   5111-0000005</v>
          </cell>
          <cell r="D10" t="str">
            <v xml:space="preserve">1.2.4.1.1.1      </v>
          </cell>
          <cell r="F10" t="str">
            <v xml:space="preserve">ESCRITORIO CON 2 CAJONES DE MADERA COLOR CAOBA </v>
          </cell>
          <cell r="I10" t="str">
            <v xml:space="preserve">RECIBIDO DE LA ADMINISTRACIÒN 2021-2024 SIN NINGUN DOCUMENTO </v>
          </cell>
          <cell r="J10" t="str">
            <v xml:space="preserve">JESSICA ALVAREZ HERNANDEZ </v>
          </cell>
          <cell r="M10" t="str">
            <v>13/07/2012</v>
          </cell>
          <cell r="N10">
            <v>524.41999999999996</v>
          </cell>
        </row>
        <row r="11">
          <cell r="B11" t="str">
            <v>0000006   5111-0000006</v>
          </cell>
          <cell r="D11" t="str">
            <v xml:space="preserve">1.2.4.1.1.1      </v>
          </cell>
          <cell r="F11" t="str">
            <v xml:space="preserve">LIBRERO DE MADERA ESTABAL 15 BUBICULOS COLOR MADERA </v>
          </cell>
          <cell r="I11" t="str">
            <v xml:space="preserve">RECIBIDO DE LA ADMINISTRACIÒN 2021-2024 SIN NINGUN DOCUMENTO </v>
          </cell>
          <cell r="J11" t="str">
            <v>ARELI SANCHEZ VAZQUEZ</v>
          </cell>
          <cell r="M11" t="str">
            <v>29/06/2012</v>
          </cell>
          <cell r="N11">
            <v>566.69000000000005</v>
          </cell>
        </row>
        <row r="12">
          <cell r="B12" t="str">
            <v>0000007   5111-0000007</v>
          </cell>
          <cell r="D12" t="str">
            <v xml:space="preserve">1.2.4.1.1.1      </v>
          </cell>
          <cell r="F12" t="str">
            <v>LIBRERO EMANUEL COLOR MADERA</v>
          </cell>
          <cell r="I12" t="str">
            <v xml:space="preserve">RECIBIDO DE LA ADMINISTRACIÒN 2021-2024 SIN NINGUN DOCUMENTO </v>
          </cell>
          <cell r="J12" t="str">
            <v>ARELI SANCHEZ VAZQUEZ</v>
          </cell>
          <cell r="M12" t="str">
            <v>14/10/2024</v>
          </cell>
          <cell r="N12">
            <v>356.71</v>
          </cell>
        </row>
        <row r="13">
          <cell r="B13" t="str">
            <v>0000008   5111-0000008</v>
          </cell>
          <cell r="D13" t="str">
            <v xml:space="preserve">1.2.4.1.1.1      </v>
          </cell>
          <cell r="F13" t="str">
            <v xml:space="preserve">REGULADOR DE VOLTAJE KOBLENZ COLOR NEGRO  </v>
          </cell>
          <cell r="I13" t="str">
            <v xml:space="preserve">RECIBIDO DE LA ADMINISTRACIÒN 2021-2024 SIN NINGUN DOCUMENTO </v>
          </cell>
          <cell r="J13" t="str">
            <v>ARELI SANCHEZ VAZQUEZ</v>
          </cell>
          <cell r="M13" t="str">
            <v>29/06/2012</v>
          </cell>
          <cell r="N13">
            <v>218</v>
          </cell>
        </row>
        <row r="14">
          <cell r="B14" t="str">
            <v>0000009   5111-0000009</v>
          </cell>
          <cell r="D14" t="str">
            <v xml:space="preserve">1.2.4.1.1.1      </v>
          </cell>
          <cell r="F14" t="str">
            <v xml:space="preserve">TELEFONO ALAMBRICO </v>
          </cell>
          <cell r="I14" t="str">
            <v xml:space="preserve">RECIBIDO DE LA ADMINISTRACIÒN 2021-2024 SIN NINGUN DOCUMENTO </v>
          </cell>
          <cell r="J14" t="str">
            <v xml:space="preserve">ANDRES PEREZ VAZQUEZ </v>
          </cell>
          <cell r="M14" t="str">
            <v>12/06/2012</v>
          </cell>
          <cell r="N14">
            <v>66</v>
          </cell>
        </row>
        <row r="15">
          <cell r="B15" t="str">
            <v>0000010   5111-0000010</v>
          </cell>
          <cell r="D15" t="str">
            <v xml:space="preserve">1.2.4.1.1.1      </v>
          </cell>
          <cell r="F15" t="str">
            <v xml:space="preserve">SILLA DE PIEL COLOR COLOR NEGRO </v>
          </cell>
          <cell r="I15" t="str">
            <v xml:space="preserve">RECIBIDO DE LA ADMINISTRACIÒN 2021-2024 SIN NINGUN DOCUMENTO </v>
          </cell>
          <cell r="J15" t="str">
            <v xml:space="preserve">YEYMY HERNANDEZ VAZQUEZ </v>
          </cell>
          <cell r="M15" t="str">
            <v>28/06/2012</v>
          </cell>
          <cell r="N15">
            <v>379.86</v>
          </cell>
        </row>
        <row r="16">
          <cell r="B16" t="str">
            <v>0000011   5111-0000011 2018/EO/12</v>
          </cell>
          <cell r="D16" t="str">
            <v xml:space="preserve">1.2.4.1.1.1      </v>
          </cell>
          <cell r="F16" t="str">
            <v>SILLA EJECUTIVA COLOR NEGRO</v>
          </cell>
          <cell r="J16" t="str">
            <v xml:space="preserve">MARIA DEL ROSARIO CARMONA ZARAGOZA </v>
          </cell>
          <cell r="M16" t="str">
            <v>13/03/2021</v>
          </cell>
          <cell r="N16">
            <v>321.86</v>
          </cell>
        </row>
        <row r="17">
          <cell r="B17" t="str">
            <v>0000012   5111-0000012 2018/EO/014</v>
          </cell>
          <cell r="D17" t="str">
            <v xml:space="preserve">1.2.4.1.1.1      </v>
          </cell>
          <cell r="F17" t="str">
            <v xml:space="preserve">ESCRITORIO DE MADERA COLOR CAOBA </v>
          </cell>
          <cell r="I17" t="str">
            <v xml:space="preserve">RECIBIDO DE LA ADMINISTRACIÒN 2021-2024 SIN NINGUN DOCUMENTO </v>
          </cell>
          <cell r="J17" t="str">
            <v xml:space="preserve">YEYMY HERNANDEZ VAZQUEZ </v>
          </cell>
          <cell r="M17" t="str">
            <v>13/03/2014</v>
          </cell>
          <cell r="N17">
            <v>524.86</v>
          </cell>
        </row>
        <row r="18">
          <cell r="B18" t="str">
            <v>0000013  5111-0000013 2020/EO/001</v>
          </cell>
          <cell r="D18" t="str">
            <v xml:space="preserve">1.2.4.1.1.1      </v>
          </cell>
          <cell r="F18" t="str">
            <v xml:space="preserve">MODULO EJECUTIVO CONSISTENTE EN MESA ADUELADA BASE DE 220X100 COLOR NEGRO </v>
          </cell>
          <cell r="J18" t="str">
            <v xml:space="preserve">VIRGINIA FRANCISCO GUZMAN </v>
          </cell>
          <cell r="M18" t="str">
            <v>13/03/2014</v>
          </cell>
          <cell r="N18">
            <v>36540</v>
          </cell>
        </row>
        <row r="19">
          <cell r="B19" t="str">
            <v>0000014   5111-0000014 2020EO/002</v>
          </cell>
          <cell r="D19" t="str">
            <v xml:space="preserve">1.2.4.1.1.1      </v>
          </cell>
          <cell r="F19" t="str">
            <v xml:space="preserve">ESCRITORIO DE METAL Y MADERA CON 2 CAJONES, COLOR CAOBA </v>
          </cell>
          <cell r="J19" t="str">
            <v xml:space="preserve">VERONICA VAZQUEZ CARPIO </v>
          </cell>
          <cell r="M19" t="str">
            <v>25/03/2020</v>
          </cell>
          <cell r="N19">
            <v>0</v>
          </cell>
        </row>
        <row r="20">
          <cell r="B20" t="str">
            <v>0000015   5111-0000015 2021/EO/002</v>
          </cell>
          <cell r="D20" t="str">
            <v xml:space="preserve">1.2.4.1.1.1      </v>
          </cell>
          <cell r="F20" t="str">
            <v>48 SILLAS DE PLASTICO COLOR BLANCAS</v>
          </cell>
          <cell r="J20" t="str">
            <v>LEOBARDO VAZQUEZ REYES</v>
          </cell>
          <cell r="N20">
            <v>6625.92</v>
          </cell>
        </row>
        <row r="21">
          <cell r="B21" t="str">
            <v>0000040   5111-0000040</v>
          </cell>
          <cell r="D21" t="str">
            <v>1.2.4.1.1.1</v>
          </cell>
          <cell r="F21" t="str">
            <v xml:space="preserve">2 SILLAS VISTA COLOR NEGRA </v>
          </cell>
          <cell r="I21" t="str">
            <v xml:space="preserve">RECIBIDO DE LA ADMINISTRACIÒN 2021-2024  C.F.D.I. 157, MARIA LUCERO BARRERA HERNANDEZ  </v>
          </cell>
          <cell r="J21" t="str">
            <v xml:space="preserve">MTRA. BLANCA ESTELA JUAREZ BECERRA </v>
          </cell>
          <cell r="M21" t="str">
            <v>01/12/2021</v>
          </cell>
          <cell r="N21">
            <v>1670.4</v>
          </cell>
        </row>
        <row r="23">
          <cell r="B23" t="str">
            <v>0000042   5111-0000042</v>
          </cell>
          <cell r="D23" t="str">
            <v>1.2.4.1.1.1</v>
          </cell>
          <cell r="F23" t="str">
            <v>IMPRESORA MULTIFUNCIONAL BROTHER COLOR NEGRO DCP-T720DWC</v>
          </cell>
          <cell r="I23" t="str">
            <v>RECIBIDO DE LA ADMINISTRACIÒN 2021-2024 C.F.D.I. 2021 CLEOFAS VAZQUEZ VAZQUEZ</v>
          </cell>
          <cell r="J23" t="str">
            <v xml:space="preserve">ALEJANDRA GUZMAN CRUZ </v>
          </cell>
          <cell r="M23" t="str">
            <v>14/10/2024</v>
          </cell>
          <cell r="N23">
            <v>8339.92</v>
          </cell>
        </row>
        <row r="24">
          <cell r="B24" t="str">
            <v>0000060   5111-0000060</v>
          </cell>
          <cell r="D24" t="str">
            <v>1.2.4.1.1.1</v>
          </cell>
          <cell r="F24" t="str">
            <v>MULTIFUCIONAL BROTHER N/SERIE U65160L2H487008 COLOR NEGRO</v>
          </cell>
          <cell r="I24" t="str">
            <v xml:space="preserve">RECIBIDO DE LA ADMINISTRACIÒN 2021-2024 C.F.D.I. 1022  FOLIO UUID, PEPELERIA Y  TACNOLOGIA DEVO </v>
          </cell>
          <cell r="J24" t="str">
            <v xml:space="preserve">EDWIN LECONA TREJO </v>
          </cell>
          <cell r="M24" t="str">
            <v>31/12/2021</v>
          </cell>
          <cell r="N24">
            <v>24049.62</v>
          </cell>
        </row>
        <row r="25">
          <cell r="B25" t="str">
            <v>0000061   5111-0000061</v>
          </cell>
          <cell r="D25" t="str">
            <v>1.2.4.1.1.1</v>
          </cell>
          <cell r="F25" t="str">
            <v>MULTIFUNCIONAL EPSON N/SERIE X8GP046251 COLOR NEGRO</v>
          </cell>
          <cell r="I25" t="str">
            <v xml:space="preserve">RECIBIDO DE LA ADMINISTRACIÒN 2021-2024 C.F.D.I. 1022  FOLIO UUID, PEPELERIA Y  TACNOLOGIA DEVO </v>
          </cell>
          <cell r="J25" t="str">
            <v xml:space="preserve">YEYMY HERNANDEZ VAZQUEZ </v>
          </cell>
          <cell r="M25" t="str">
            <v>06/05/2023</v>
          </cell>
          <cell r="N25">
            <v>15658.62</v>
          </cell>
        </row>
        <row r="26">
          <cell r="B26" t="str">
            <v>0000062   5111-0000062</v>
          </cell>
          <cell r="D26" t="str">
            <v>1.2.4.1.1.1</v>
          </cell>
          <cell r="F26" t="str">
            <v>ESCANER HP COLOR BLANCO</v>
          </cell>
          <cell r="I26" t="str">
            <v xml:space="preserve">RECIBIDO DE LA ADMINISTRACIÒN 2021-2024 C.F.D.I. 1022  FOLIO UUID, PEPELERIA Y  TACNOLOGIA DEVO </v>
          </cell>
          <cell r="J26" t="str">
            <v xml:space="preserve">ANDRES PEREZ VAZQUEZ </v>
          </cell>
          <cell r="M26" t="str">
            <v>09/05/2023</v>
          </cell>
          <cell r="N26">
            <v>20992.45</v>
          </cell>
        </row>
        <row r="27">
          <cell r="B27" t="str">
            <v>0000051   5121-0000051</v>
          </cell>
          <cell r="D27" t="str">
            <v>1.2.4.1.2.1</v>
          </cell>
          <cell r="F27" t="str">
            <v>2 MESAS DUNA PLEGABLE COLOR BLANCO</v>
          </cell>
          <cell r="I27" t="str">
            <v xml:space="preserve">RECIBIDO DE LA ADMINISTRACIÒN 2021-2024 C.F.D.I.  4920,   CRISTAL RAMIREZ CARCAMO  </v>
          </cell>
          <cell r="J27" t="str">
            <v>LEOBARDO VAZQUEZ REYES</v>
          </cell>
          <cell r="M27" t="str">
            <v>04/02/2022</v>
          </cell>
          <cell r="N27">
            <v>-37512.639999999999</v>
          </cell>
        </row>
        <row r="28">
          <cell r="B28" t="str">
            <v>0000054   5121-0000054</v>
          </cell>
          <cell r="D28" t="str">
            <v>1.2.4.1.2.1</v>
          </cell>
          <cell r="F28" t="str">
            <v>JUEGO DE CONSULTORIO COLOR NARANJA</v>
          </cell>
          <cell r="I28" t="str">
            <v xml:space="preserve">RECIBIDO DE LA ADMINISTRACIÒN 2021-2024 C.F.D.I.  FQ 4698,  GABRIEL RAYMUNDO MARTINEZ ARANDO  </v>
          </cell>
          <cell r="J28" t="str">
            <v xml:space="preserve">NATALIA VAZQUEZ PEREZ </v>
          </cell>
          <cell r="M28" t="str">
            <v>04/07/2022</v>
          </cell>
          <cell r="N28">
            <v>6758.82</v>
          </cell>
        </row>
        <row r="29">
          <cell r="B29" t="str">
            <v>0000016   5151-0000016 2018/EC/001</v>
          </cell>
          <cell r="D29" t="str">
            <v>1.2.4.1.3.1</v>
          </cell>
          <cell r="F29" t="str">
            <v>EQUIPO DE COMPUTO HP N/SERIE CNC638087F COLOR NEGRO</v>
          </cell>
          <cell r="I29" t="str">
            <v xml:space="preserve">RECIBIDO DE LA ADMINISTRACIÒN 2021-2024 SIN NINGUN DOCUMENTO </v>
          </cell>
          <cell r="J29" t="str">
            <v xml:space="preserve">JORGE HERRERO CALLEJA </v>
          </cell>
          <cell r="M29" t="str">
            <v>28/02/2011</v>
          </cell>
          <cell r="N29">
            <v>1</v>
          </cell>
        </row>
        <row r="30">
          <cell r="B30" t="str">
            <v>0000017   5151-0000017  2018/EC/002</v>
          </cell>
          <cell r="D30" t="str">
            <v>1.2.4.1.3.1</v>
          </cell>
          <cell r="F30" t="str">
            <v>IMPRESORA LASER JET COLOR NEGRO</v>
          </cell>
          <cell r="I30" t="str">
            <v xml:space="preserve">RECIBIDO DE LA ADMINISTRACIÒN 2021-2024 SIN NINGUN DOCUMENTO </v>
          </cell>
          <cell r="J30" t="str">
            <v xml:space="preserve">ANDRES PEREZ VAZQUEZ </v>
          </cell>
          <cell r="M30" t="str">
            <v>20/03/2011</v>
          </cell>
          <cell r="N30">
            <v>1</v>
          </cell>
        </row>
        <row r="31">
          <cell r="B31" t="str">
            <v>0000018   5151-0000018 2018/EC/003</v>
          </cell>
          <cell r="D31" t="str">
            <v>1.2.4.1.3.1</v>
          </cell>
          <cell r="F31" t="str">
            <v>COMPUTADORA AIO PC 8CC8490LM2 COLOR NEGRO</v>
          </cell>
          <cell r="I31" t="str">
            <v xml:space="preserve">RECIBIDO DE LA ADMINISTRACIÒN 2021-2024 SIN NINGUN DOCUMENTO </v>
          </cell>
          <cell r="J31" t="str">
            <v xml:space="preserve">JOSE ORLANDO ZARAGOZA BECERRA </v>
          </cell>
          <cell r="M31" t="str">
            <v>15/05/2015</v>
          </cell>
          <cell r="N31">
            <v>0</v>
          </cell>
        </row>
        <row r="32">
          <cell r="B32" t="str">
            <v>0000019   5151-0000019  2018/EC/004</v>
          </cell>
          <cell r="D32" t="str">
            <v>1.2.4.1.3.1</v>
          </cell>
          <cell r="F32" t="str">
            <v>MULTIFUNCIONAL EPSON IMPRESORA MULTICOLOR X4ER022107</v>
          </cell>
          <cell r="I32" t="str">
            <v xml:space="preserve">RECIBIDO DE LA ADMINISTRACIÒN 2021-2024 SIN NINGUN DOCUMENTO </v>
          </cell>
          <cell r="J32" t="str">
            <v xml:space="preserve">ANDRES PEREZ VAZQUEZ </v>
          </cell>
          <cell r="M32" t="str">
            <v>19/12/2015</v>
          </cell>
          <cell r="N32">
            <v>1</v>
          </cell>
        </row>
        <row r="33">
          <cell r="B33" t="str">
            <v>0000020  5111-0000020  2018/EC/005</v>
          </cell>
          <cell r="D33" t="str">
            <v>1.2.4.1.3.1</v>
          </cell>
          <cell r="F33" t="str">
            <v>MULTIFUNCIONAL LASER HP N/SERIE CNJ8G1Q5HB COLOR NEGRO</v>
          </cell>
          <cell r="I33" t="str">
            <v xml:space="preserve">RECIBIDO DE LA ADMINISTRACIÒN 2021-2024 SIN NINGUN DOCUMENTO </v>
          </cell>
          <cell r="J33" t="str">
            <v>ARELI SANCHEZ VAZQUEZ</v>
          </cell>
          <cell r="M33" t="str">
            <v>19/12/2015</v>
          </cell>
          <cell r="N33">
            <v>1</v>
          </cell>
        </row>
        <row r="34">
          <cell r="B34" t="str">
            <v>0000021   5151-0000021  2018/EC/006</v>
          </cell>
          <cell r="D34" t="str">
            <v>1.2.4.1.3.1</v>
          </cell>
          <cell r="F34" t="str">
            <v>COMPUTADORA AIO PC 8CC82516X5 COLOR NEGRO</v>
          </cell>
          <cell r="I34" t="str">
            <v xml:space="preserve">RECIBIDO DE LA ADMINISTRACIÒN 2021-2024 SIN NINGUN DOCUMENTO </v>
          </cell>
          <cell r="J34" t="str">
            <v xml:space="preserve">ANDRES PEREZ VAZQUEZ </v>
          </cell>
          <cell r="N34">
            <v>1</v>
          </cell>
        </row>
        <row r="35">
          <cell r="B35" t="str">
            <v>0000022   5151-0000022  2018/EC/007</v>
          </cell>
          <cell r="D35" t="str">
            <v>1.2.4.1.3.1</v>
          </cell>
          <cell r="F35" t="str">
            <v>COMPUTADORA HP DESKTOP N/SERIE 4CE4340KS5 COLOR NEGRO</v>
          </cell>
          <cell r="I35" t="str">
            <v xml:space="preserve">RECIBIDO DE LA ADMINISTRACIÒN 2021-2024 SIN NINGUN DOCUMENTO </v>
          </cell>
          <cell r="J35" t="str">
            <v xml:space="preserve">RAFAEL GOMEZ DE LA CRUZ </v>
          </cell>
          <cell r="M35" t="str">
            <v>14/09/2018</v>
          </cell>
          <cell r="N35">
            <v>1</v>
          </cell>
        </row>
        <row r="36">
          <cell r="B36" t="str">
            <v>0000023   5111-0000023   2019/EC/004</v>
          </cell>
          <cell r="D36" t="str">
            <v>1.2.4.1.3.1</v>
          </cell>
          <cell r="F36" t="str">
            <v>DESKTOP AIO HP COLOR NEGRO</v>
          </cell>
          <cell r="I36" t="str">
            <v xml:space="preserve">RECIBIDO DE LA ADMINISTRACIÒN 2021-2024 SIN NINGUN DOCUMENTO </v>
          </cell>
          <cell r="J36" t="str">
            <v xml:space="preserve">ANDRES PEREZ VAZQUEZ </v>
          </cell>
          <cell r="N36">
            <v>2699.55</v>
          </cell>
        </row>
        <row r="37">
          <cell r="B37" t="str">
            <v>0000024   5111-0000024  2019/EC/005</v>
          </cell>
          <cell r="D37" t="str">
            <v>1.2.4.1.3.1</v>
          </cell>
          <cell r="F37" t="str">
            <v xml:space="preserve">COMPUTADORA ALL IN ONE LENOVO YJ00TB9A COLOR BLANCO </v>
          </cell>
          <cell r="I37" t="str">
            <v xml:space="preserve">RECIBIDO DE LA ADMINISTRACIÒN 2021-2024 C.F.D.I. 15473 BEST BUY STORES S DE RL DE CV  </v>
          </cell>
          <cell r="J37" t="str">
            <v xml:space="preserve">VERONICA VAZQUEZ CARPIO </v>
          </cell>
          <cell r="N37">
            <v>2699.7</v>
          </cell>
        </row>
        <row r="38">
          <cell r="B38" t="str">
            <v>0000025   5111-0000025   2020/EC/001</v>
          </cell>
          <cell r="D38" t="str">
            <v>1.2.4.1.3.1</v>
          </cell>
          <cell r="F38" t="str">
            <v>MULTIFUCIONAL  LASSER JET PRO COLOR BLANCO</v>
          </cell>
          <cell r="I38" t="str">
            <v xml:space="preserve">RECIBIDO DE LA ADMINISTRACIÒN 2021-2024 SIN NINGUN DOCUMENTO </v>
          </cell>
          <cell r="J38" t="str">
            <v xml:space="preserve">ANDRES PEREZ VAZQUEZ </v>
          </cell>
          <cell r="N38">
            <v>5969.4</v>
          </cell>
        </row>
        <row r="39">
          <cell r="B39" t="str">
            <v>0000026   5111-0000026  2020/EC/002</v>
          </cell>
          <cell r="D39" t="str">
            <v>1.2.4.1.3.1</v>
          </cell>
          <cell r="F39" t="str">
            <v>COMPUTADORA DE ESCRITORIO DELL MODELO OPTIPLEX 7 LED 21.5 PLD E2216H SERIE 6605838002 COLOLR NEGRO</v>
          </cell>
          <cell r="J39" t="str">
            <v xml:space="preserve">YEYMY HERNANDEZ VAZQUEZ </v>
          </cell>
          <cell r="N39">
            <v>8400</v>
          </cell>
        </row>
        <row r="40">
          <cell r="B40" t="str">
            <v>0000027   5111-0000027  2021/EC/002</v>
          </cell>
          <cell r="D40" t="str">
            <v>1.2.4.1.3.1</v>
          </cell>
          <cell r="F40" t="str">
            <v>ESCANER HP COLOR BLANCO L2747-64001</v>
          </cell>
          <cell r="J40" t="str">
            <v xml:space="preserve">ANDRES PEREZ VAZQUEZ </v>
          </cell>
          <cell r="N40">
            <v>7750</v>
          </cell>
        </row>
        <row r="41">
          <cell r="B41" t="str">
            <v>0000043   5111-0000043</v>
          </cell>
          <cell r="D41" t="str">
            <v>1.2.4.1.3.1</v>
          </cell>
          <cell r="F41" t="str">
            <v>ADQUISICIONES EJERCICIO 2019</v>
          </cell>
          <cell r="I41" t="str">
            <v xml:space="preserve">RECIBIDO DE LA ADMINISTRACIÒN 2021-2024 SIN NINGUN DOCUMENTO </v>
          </cell>
        </row>
        <row r="42">
          <cell r="B42" t="str">
            <v>0000044   5111-0000044  2021/EC/002</v>
          </cell>
          <cell r="D42" t="str">
            <v>1.2.4.1.3.1</v>
          </cell>
          <cell r="F42" t="str">
            <v>LAPTOP HP PAVILION COLOR NEGRO</v>
          </cell>
          <cell r="J42" t="str">
            <v xml:space="preserve">JESSICA ALVAREZ HERNANDEZ </v>
          </cell>
          <cell r="N42">
            <v>9658</v>
          </cell>
        </row>
        <row r="43">
          <cell r="B43" t="str">
            <v>0000045   5111-0000045 2021/EC/003</v>
          </cell>
          <cell r="D43" t="str">
            <v>1.2.4.1.3.1</v>
          </cell>
          <cell r="F43" t="str">
            <v>LAPTOP HP240 G7 PROCESADOR INTEL COLOR NEGRO</v>
          </cell>
          <cell r="J43" t="str">
            <v xml:space="preserve">LUIS DIAZ VAZQUEZ </v>
          </cell>
          <cell r="N43">
            <v>13533.34</v>
          </cell>
        </row>
        <row r="44">
          <cell r="B44" t="str">
            <v>0000046   5111-0000046   2021/EC/004</v>
          </cell>
          <cell r="D44" t="str">
            <v>1.2.4.1.3.1</v>
          </cell>
          <cell r="F44" t="str">
            <v>LAPTOP HUAWEIEMATEBOOOK COLOR GRIS</v>
          </cell>
          <cell r="J44" t="str">
            <v xml:space="preserve">ANDRES PEREZ VAZQUEZ </v>
          </cell>
          <cell r="M44" t="str">
            <v>31/12/2021</v>
          </cell>
          <cell r="N44">
            <v>13726.67</v>
          </cell>
        </row>
        <row r="45">
          <cell r="B45" t="str">
            <v>0000050   5111-0000050     2019//EC/006</v>
          </cell>
          <cell r="D45" t="str">
            <v>1.2.4.1.3.1</v>
          </cell>
          <cell r="F45" t="str">
            <v>MULTIFUNCIONAL BROTHER MPC J6930DW COLOR NEGRO</v>
          </cell>
          <cell r="J45" t="str">
            <v xml:space="preserve">ANDRES PEREZ VAZQUEZ </v>
          </cell>
          <cell r="M45" t="str">
            <v>14/10/2024</v>
          </cell>
          <cell r="N45">
            <v>1979.7</v>
          </cell>
        </row>
        <row r="46">
          <cell r="B46" t="str">
            <v>0000052   5111-0000052</v>
          </cell>
          <cell r="D46" t="str">
            <v>1.2.4.1.3.1</v>
          </cell>
          <cell r="F46" t="str">
            <v>COMPUTADORA ALL IN ONE LENOVO 5 N° YJ01A914 COLOR NEGRO</v>
          </cell>
          <cell r="J46" t="str">
            <v>ARELI SANCHEZ VAZQUEZ</v>
          </cell>
          <cell r="M46" t="str">
            <v>29/04/2022</v>
          </cell>
          <cell r="N46">
            <v>-23343.33</v>
          </cell>
        </row>
        <row r="47">
          <cell r="B47" t="str">
            <v>0000053   5111-0000053</v>
          </cell>
          <cell r="D47" t="str">
            <v>1.2.4.1.3.1</v>
          </cell>
          <cell r="F47" t="str">
            <v>ALL IN ONE LENOVO 5 N/SERIE SYJ019GZW COLOR NEGRA</v>
          </cell>
          <cell r="J47" t="str">
            <v xml:space="preserve">DOMINGO SANTIAGO SALVADOR </v>
          </cell>
          <cell r="M47" t="str">
            <v>15/06/2022</v>
          </cell>
          <cell r="N47">
            <v>24421.39</v>
          </cell>
        </row>
        <row r="48">
          <cell r="B48" t="str">
            <v>0000064   5111-0000064</v>
          </cell>
          <cell r="D48" t="str">
            <v>1.2.4.1.3.1</v>
          </cell>
          <cell r="F48" t="str">
            <v>LAPTOP ISUS VIVOBOOK COLOR AZUL</v>
          </cell>
          <cell r="J48" t="str">
            <v xml:space="preserve">ANDRES PEREZ VAZQUEZ </v>
          </cell>
          <cell r="M48" t="str">
            <v>20/08/2024</v>
          </cell>
          <cell r="N48">
            <v>16410</v>
          </cell>
        </row>
        <row r="49">
          <cell r="B49" t="str">
            <v>0000055   5111-0000055</v>
          </cell>
          <cell r="D49" t="str">
            <v>1.2.4.1.9.1</v>
          </cell>
          <cell r="F49" t="str">
            <v>PROYECTOR EPSON XGA X06 N.S. V11H972021COLOR BLANCO</v>
          </cell>
          <cell r="J49" t="str">
            <v xml:space="preserve">MTRA. BLANCA ESTELA JUAREZ BECERRA </v>
          </cell>
          <cell r="M49" t="str">
            <v>04/07/2022</v>
          </cell>
          <cell r="N49">
            <v>14924.65</v>
          </cell>
        </row>
        <row r="50">
          <cell r="B50" t="str">
            <v>0000057   5111-0000057</v>
          </cell>
          <cell r="D50" t="str">
            <v>1.2.4.1.9.1</v>
          </cell>
          <cell r="F50" t="str">
            <v>LIBRERO DE MADERA 3 REPISAS MADERA</v>
          </cell>
          <cell r="J50" t="str">
            <v xml:space="preserve">RAFAEL GOMEZ DE LA CRUZ </v>
          </cell>
          <cell r="M50" t="str">
            <v>08/02/2023</v>
          </cell>
          <cell r="N50">
            <v>11600</v>
          </cell>
        </row>
        <row r="51">
          <cell r="B51" t="str">
            <v>0000058   5111-0000058</v>
          </cell>
          <cell r="D51" t="str">
            <v>1.2.4.1.9.1</v>
          </cell>
          <cell r="F51" t="str">
            <v xml:space="preserve">ESCALERA DE EXTENCION 20 PELDAÑOS GRIS TRUPER </v>
          </cell>
          <cell r="J51" t="str">
            <v>LEOBARDO VAZQUEZ REYES</v>
          </cell>
          <cell r="M51" t="str">
            <v>09/06/2023</v>
          </cell>
          <cell r="N51">
            <v>5215</v>
          </cell>
        </row>
        <row r="52">
          <cell r="B52" t="str">
            <v>0000028   5111-0000028  2019/EA/002</v>
          </cell>
          <cell r="D52" t="str">
            <v>1.2.4.2.1.1</v>
          </cell>
          <cell r="F52" t="str">
            <v>SISTEMA DE 2 MICROFONOS INNALAMBRICOS COLOR NEGRO</v>
          </cell>
          <cell r="J52" t="str">
            <v>LEOBARDO VAZQUEZ REYES</v>
          </cell>
          <cell r="M52" t="str">
            <v>09/10/2019</v>
          </cell>
        </row>
        <row r="53">
          <cell r="D53" t="str">
            <v>1.2.4.2.1.1</v>
          </cell>
        </row>
        <row r="55">
          <cell r="B55" t="str">
            <v>0000047   5111-0000047  2019/EA/001</v>
          </cell>
          <cell r="D55" t="str">
            <v>1.2.4.2.1.1</v>
          </cell>
          <cell r="F55" t="str">
            <v>SISTEMA DE AUDIO TRIAMP BAFLE Y 2 BOCINAS COLOR NEGRO</v>
          </cell>
          <cell r="M55" t="str">
            <v>23/04/2019</v>
          </cell>
          <cell r="N55">
            <v>41388.480000000003</v>
          </cell>
        </row>
        <row r="56">
          <cell r="B56" t="str">
            <v>0000031   5111-0000031  2018/ET/001</v>
          </cell>
          <cell r="D56" t="str">
            <v>1.2.4.4.1.1</v>
          </cell>
          <cell r="F56" t="str">
            <v>CAMIONETA PIKUP COLOR ARENA TOYOTA 2012</v>
          </cell>
          <cell r="M56" t="str">
            <v>14/10/2024</v>
          </cell>
          <cell r="N56">
            <v>-258700.01</v>
          </cell>
        </row>
        <row r="57">
          <cell r="B57" t="str">
            <v>0000032   5111-0000032  2018/ET/002</v>
          </cell>
          <cell r="D57" t="str">
            <v>1.2.4.4.1.1</v>
          </cell>
          <cell r="F57" t="str">
            <v>CAMIONETA NISSAN DOBLE CABINA COLOR BLANCO</v>
          </cell>
          <cell r="J57" t="str">
            <v xml:space="preserve">RAFAEL GOMEZ DE LA CRUZ </v>
          </cell>
          <cell r="M57" t="str">
            <v>14/10/2024</v>
          </cell>
          <cell r="N57">
            <v>100000</v>
          </cell>
        </row>
        <row r="58">
          <cell r="B58" t="str">
            <v>0000048   5111-0000048  2019/ET/003</v>
          </cell>
          <cell r="D58" t="str">
            <v>1.2.4.4.1.1</v>
          </cell>
          <cell r="F58" t="str">
            <v>CAMIONETA TOYOTA HILUX 2019 NO MOTOR 2TRA515344 COLOR BLANCO</v>
          </cell>
          <cell r="I58" t="str">
            <v xml:space="preserve">RECIBIDO DE LA ADMINISTRACIÒN 2021-2024  C.F.D.I.  L 14499, LIDERAZGO AUTOMOTRIZ DE PUEBLA SA DE CV </v>
          </cell>
          <cell r="J58" t="str">
            <v xml:space="preserve">DAMIAN VELEZ CRUZ </v>
          </cell>
          <cell r="M58" t="str">
            <v>11/01/2019</v>
          </cell>
          <cell r="N58">
            <v>175500</v>
          </cell>
        </row>
        <row r="59">
          <cell r="B59" t="str">
            <v>0000056   5111-0000056</v>
          </cell>
          <cell r="D59" t="str">
            <v>1.2.4.4.9.1</v>
          </cell>
          <cell r="F59" t="str">
            <v>VEHICULO DE REACCION TACTICA DE EMERGENCIA PLACAS AM-132-RV COLOR BLANCA</v>
          </cell>
          <cell r="J59" t="str">
            <v xml:space="preserve">BRENDA KARINA LOBATO NOLASCO </v>
          </cell>
          <cell r="M59" t="str">
            <v>29/09/2022</v>
          </cell>
          <cell r="N59">
            <v>1423720.47</v>
          </cell>
        </row>
        <row r="60">
          <cell r="B60" t="str">
            <v>0000065   5111-0000065</v>
          </cell>
          <cell r="D60" t="str">
            <v>1.2.4.5.1</v>
          </cell>
          <cell r="F60" t="str">
            <v>SISTEMA DE VIDEO VIGILANCIA C2</v>
          </cell>
          <cell r="M60" t="str">
            <v>05/09/2024</v>
          </cell>
          <cell r="N60">
            <v>785950</v>
          </cell>
        </row>
        <row r="61">
          <cell r="J61" t="str">
            <v>LEOBARDO VAZQUEZ REYES</v>
          </cell>
          <cell r="M61" t="str">
            <v>14/10/2024</v>
          </cell>
        </row>
        <row r="62">
          <cell r="B62" t="str">
            <v>0000034   5111-0000034  2018/ECT/001</v>
          </cell>
          <cell r="D62" t="str">
            <v>1.2.4.6.5.1</v>
          </cell>
          <cell r="F62" t="str">
            <v xml:space="preserve">RADIO MOVIL KENWOOD 16 CANALES </v>
          </cell>
          <cell r="J62" t="str">
            <v xml:space="preserve">RAFAEL GOMEZ DE LA CRUZ </v>
          </cell>
        </row>
        <row r="63">
          <cell r="B63" t="str">
            <v>0000035   5111-0000035  2018/ECT/002</v>
          </cell>
          <cell r="D63" t="str">
            <v>1.2.4.6.5.1</v>
          </cell>
          <cell r="F63" t="str">
            <v>RADIO PORTATIL COLOR NEGRO</v>
          </cell>
          <cell r="J63" t="str">
            <v xml:space="preserve">RAFAEL GOMEZ DE LA CRUZ </v>
          </cell>
        </row>
        <row r="64">
          <cell r="B64" t="str">
            <v>0000036   5111-0000036  2018/ECT/003</v>
          </cell>
          <cell r="D64" t="str">
            <v>1.2.4.6.5.1</v>
          </cell>
          <cell r="F64" t="str">
            <v>RADIO PORTATIL COLOR NEGRO</v>
          </cell>
          <cell r="J64" t="str">
            <v xml:space="preserve">RAFAEL GOMEZ DE LA CRUZ </v>
          </cell>
          <cell r="M64" t="str">
            <v>14/10/2024</v>
          </cell>
        </row>
        <row r="65">
          <cell r="B65" t="str">
            <v>0000037   5111-0000037  2021/ECT/001</v>
          </cell>
          <cell r="D65" t="str">
            <v>1.2.4.6.5.1</v>
          </cell>
          <cell r="F65" t="str">
            <v>ALTAVOCES COLOR GRIS</v>
          </cell>
          <cell r="I65" t="str">
            <v xml:space="preserve">RECIBIDO DE LA ADMINISTRACIÒN 2021-2024 SIN NINGUN DOCUMENTO </v>
          </cell>
          <cell r="J65" t="str">
            <v xml:space="preserve">ANDRES PEREZ VAZQUEZ </v>
          </cell>
          <cell r="N65">
            <v>3525.43</v>
          </cell>
        </row>
        <row r="67">
          <cell r="B67" t="str">
            <v>0000063   5111-0000063</v>
          </cell>
          <cell r="D67" t="str">
            <v>1.2.4.6.5.1</v>
          </cell>
          <cell r="F67" t="str">
            <v>6 RADIOS MAECA KENWOOD COLOR NEGRO</v>
          </cell>
          <cell r="J67" t="str">
            <v xml:space="preserve">RAFAEL GOMEZ DE LA CRUZ </v>
          </cell>
          <cell r="M67" t="str">
            <v>23/11/2023</v>
          </cell>
          <cell r="N67">
            <v>20880</v>
          </cell>
        </row>
        <row r="68">
          <cell r="B68" t="str">
            <v>0000038   5111-0000038</v>
          </cell>
          <cell r="D68" t="str">
            <v>1.2.4.6.6.1</v>
          </cell>
          <cell r="F68" t="str">
            <v>GENERADORA 7500W COLOR AMARILLO</v>
          </cell>
          <cell r="J68" t="str">
            <v>LEOBARDO VAZQUEZ REYES</v>
          </cell>
          <cell r="M68" t="str">
            <v>12/10/2019</v>
          </cell>
          <cell r="N68">
            <v>12799.2</v>
          </cell>
        </row>
        <row r="69">
          <cell r="B69" t="str">
            <v>0000039   5111-0000039  2019/EH/001</v>
          </cell>
          <cell r="M69" t="str">
            <v>12/10/2019</v>
          </cell>
        </row>
        <row r="70">
          <cell r="B70" t="str">
            <v>0000059   5111-0000059</v>
          </cell>
          <cell r="I70" t="str">
            <v xml:space="preserve">RECIBIDO DE LA ADMINISTRACIÒN 2021-2024 SIN NINGUN DOCUMENTO </v>
          </cell>
          <cell r="J70" t="str">
            <v>LEOBARDO VAZQUEZ REYES</v>
          </cell>
          <cell r="M70" t="str">
            <v>20/06/2023</v>
          </cell>
        </row>
        <row r="71">
          <cell r="B71" t="str">
            <v>2024/ET/001</v>
          </cell>
          <cell r="F71" t="str">
            <v xml:space="preserve">CAMIONETA FRONTIER PRO-4X 2.5L  MARCA NISSAN MODELO 2024 </v>
          </cell>
          <cell r="I71" t="str">
            <v>COMPRA FACTURA ANC 1332 CARGURU</v>
          </cell>
          <cell r="J71" t="str">
            <v xml:space="preserve">CARLOS ALBERTO ROMO GAONA </v>
          </cell>
          <cell r="M71" t="str">
            <v>30/11/2024</v>
          </cell>
          <cell r="N71">
            <v>778900</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9E518-7CEB-4B11-BE66-A7BD7AE38277}">
  <sheetPr>
    <tabColor rgb="FF7030A0"/>
    <pageSetUpPr fitToPage="1"/>
  </sheetPr>
  <dimension ref="A4:V164"/>
  <sheetViews>
    <sheetView tabSelected="1" topLeftCell="A57" zoomScale="150" zoomScaleNormal="150" zoomScaleSheetLayoutView="40" workbookViewId="0">
      <selection activeCell="R153" sqref="R153"/>
    </sheetView>
  </sheetViews>
  <sheetFormatPr baseColWidth="10" defaultColWidth="11.42578125" defaultRowHeight="14.25"/>
  <cols>
    <col min="1" max="1" width="8.7109375" style="1" customWidth="1"/>
    <col min="2" max="2" width="42.7109375" style="1" customWidth="1"/>
    <col min="3" max="3" width="39.85546875" style="1" customWidth="1"/>
    <col min="4" max="4" width="16.42578125" style="1" customWidth="1"/>
    <col min="5" max="5" width="46.28515625" style="1" customWidth="1"/>
    <col min="6" max="6" width="40.7109375" style="1" customWidth="1"/>
    <col min="7" max="7" width="20.42578125" style="1" customWidth="1"/>
    <col min="8" max="8" width="13.85546875" style="1" customWidth="1"/>
    <col min="9" max="9" width="23" style="1" bestFit="1" customWidth="1"/>
    <col min="10" max="10" width="23" style="1" customWidth="1"/>
    <col min="11" max="11" width="17.28515625" style="1" customWidth="1"/>
    <col min="12" max="12" width="15.5703125" style="1" customWidth="1"/>
    <col min="13" max="14" width="14.5703125" style="1" bestFit="1" customWidth="1"/>
    <col min="15" max="15" width="25.140625" style="1" bestFit="1" customWidth="1"/>
    <col min="16" max="16" width="19.5703125" style="1" bestFit="1" customWidth="1"/>
    <col min="17" max="17" width="29.42578125" style="1" bestFit="1" customWidth="1"/>
    <col min="18" max="18" width="22.5703125" style="1" bestFit="1" customWidth="1"/>
    <col min="19" max="16384" width="11.42578125" style="1"/>
  </cols>
  <sheetData>
    <row r="4" spans="1:20">
      <c r="D4" s="2"/>
      <c r="E4" s="2"/>
    </row>
    <row r="7" spans="1:20" ht="35.25">
      <c r="A7" s="3"/>
      <c r="B7" s="4" t="s">
        <v>0</v>
      </c>
      <c r="C7" s="3"/>
      <c r="D7" s="5"/>
      <c r="E7" s="5"/>
      <c r="F7" s="6" t="s">
        <v>1</v>
      </c>
      <c r="G7" s="7"/>
      <c r="H7" s="7"/>
      <c r="I7" s="7"/>
      <c r="J7" s="7"/>
      <c r="K7" s="8"/>
      <c r="L7" s="9"/>
      <c r="M7" s="8"/>
      <c r="N7" s="10"/>
      <c r="O7" s="10"/>
      <c r="P7" s="10"/>
      <c r="Q7" s="10"/>
      <c r="R7" s="10"/>
    </row>
    <row r="8" spans="1:20" ht="36" customHeight="1">
      <c r="A8" s="3"/>
      <c r="B8" s="4" t="s">
        <v>2</v>
      </c>
      <c r="C8" s="3"/>
      <c r="D8" s="5"/>
      <c r="E8" s="5"/>
      <c r="F8" s="71" t="s">
        <v>3</v>
      </c>
      <c r="G8" s="71"/>
      <c r="H8" s="71"/>
      <c r="I8" s="71"/>
      <c r="J8" s="71"/>
      <c r="K8" s="71"/>
      <c r="L8" s="71"/>
      <c r="M8" s="71"/>
      <c r="N8" s="71"/>
      <c r="O8" s="71"/>
      <c r="P8" s="71"/>
      <c r="Q8" s="71"/>
      <c r="R8" s="71"/>
    </row>
    <row r="9" spans="1:20" ht="18">
      <c r="A9" s="3"/>
      <c r="B9" s="4"/>
      <c r="C9" s="3"/>
      <c r="D9" s="5"/>
      <c r="E9" s="5"/>
      <c r="F9" s="11"/>
      <c r="G9" s="7"/>
      <c r="H9" s="7"/>
      <c r="I9" s="7"/>
      <c r="J9" s="7"/>
      <c r="K9" s="12"/>
      <c r="L9" s="9"/>
      <c r="M9" s="8"/>
      <c r="N9" s="8"/>
      <c r="O9" s="8"/>
      <c r="P9" s="8"/>
      <c r="Q9" s="8"/>
      <c r="R9" s="8"/>
      <c r="S9" s="8"/>
      <c r="T9" s="8"/>
    </row>
    <row r="10" spans="1:20" ht="35.25">
      <c r="A10" s="3"/>
      <c r="B10" s="13" t="s">
        <v>132</v>
      </c>
      <c r="C10" s="3"/>
      <c r="D10" s="3"/>
      <c r="E10" s="3"/>
      <c r="F10" s="11"/>
      <c r="G10" s="7"/>
      <c r="H10" s="7"/>
      <c r="I10" s="7"/>
      <c r="J10" s="7"/>
      <c r="K10" s="14"/>
      <c r="L10" s="9"/>
      <c r="M10" s="8"/>
      <c r="N10" s="8"/>
      <c r="O10" s="15"/>
      <c r="P10" s="8"/>
      <c r="Q10" s="15"/>
      <c r="R10" s="8"/>
      <c r="S10" s="8"/>
      <c r="T10" s="8"/>
    </row>
    <row r="11" spans="1:20" ht="16.5" thickBot="1">
      <c r="B11" s="7"/>
      <c r="F11" s="7"/>
      <c r="G11" s="7"/>
      <c r="H11" s="7"/>
      <c r="I11" s="7"/>
      <c r="J11" s="7"/>
      <c r="K11" s="14"/>
      <c r="L11" s="16"/>
      <c r="M11" s="16"/>
      <c r="N11" s="16"/>
      <c r="O11" s="16"/>
    </row>
    <row r="12" spans="1:20" ht="15.75" thickBot="1">
      <c r="B12" s="72" t="s">
        <v>4</v>
      </c>
      <c r="C12" s="73"/>
      <c r="D12" s="73"/>
      <c r="E12" s="73"/>
      <c r="F12" s="73"/>
      <c r="G12" s="73"/>
      <c r="H12" s="73"/>
      <c r="I12" s="73"/>
      <c r="J12" s="73"/>
      <c r="K12" s="73"/>
      <c r="L12" s="73"/>
      <c r="M12" s="73"/>
      <c r="N12" s="73"/>
      <c r="O12" s="73"/>
      <c r="P12" s="73"/>
      <c r="Q12" s="73"/>
      <c r="R12" s="74"/>
    </row>
    <row r="13" spans="1:20" ht="42.75" customHeight="1">
      <c r="A13" s="17"/>
      <c r="B13" s="69" t="s">
        <v>5</v>
      </c>
      <c r="C13" s="69" t="s">
        <v>6</v>
      </c>
      <c r="D13" s="69" t="s">
        <v>7</v>
      </c>
      <c r="E13" s="67" t="s">
        <v>8</v>
      </c>
      <c r="F13" s="69" t="s">
        <v>9</v>
      </c>
      <c r="G13" s="69" t="s">
        <v>10</v>
      </c>
      <c r="H13" s="69" t="s">
        <v>11</v>
      </c>
      <c r="I13" s="67" t="s">
        <v>12</v>
      </c>
      <c r="J13" s="67" t="s">
        <v>13</v>
      </c>
      <c r="K13" s="69" t="s">
        <v>14</v>
      </c>
      <c r="L13" s="69" t="s">
        <v>15</v>
      </c>
      <c r="M13" s="67" t="s">
        <v>16</v>
      </c>
      <c r="N13" s="69" t="s">
        <v>17</v>
      </c>
      <c r="O13" s="67" t="s">
        <v>18</v>
      </c>
      <c r="P13" s="69" t="s">
        <v>19</v>
      </c>
      <c r="Q13" s="69" t="s">
        <v>20</v>
      </c>
      <c r="R13" s="69" t="s">
        <v>133</v>
      </c>
    </row>
    <row r="14" spans="1:20" ht="42.75" customHeight="1" thickBot="1">
      <c r="A14" s="17"/>
      <c r="B14" s="70"/>
      <c r="C14" s="70"/>
      <c r="D14" s="70"/>
      <c r="E14" s="68"/>
      <c r="F14" s="70"/>
      <c r="G14" s="70"/>
      <c r="H14" s="70"/>
      <c r="I14" s="68"/>
      <c r="J14" s="68"/>
      <c r="K14" s="70"/>
      <c r="L14" s="70"/>
      <c r="M14" s="68"/>
      <c r="N14" s="70"/>
      <c r="O14" s="68"/>
      <c r="P14" s="70"/>
      <c r="Q14" s="70"/>
      <c r="R14" s="70"/>
    </row>
    <row r="15" spans="1:20" s="19" customFormat="1" ht="30" customHeight="1">
      <c r="A15" s="18"/>
      <c r="B15" s="79" t="s">
        <v>21</v>
      </c>
      <c r="C15" s="80"/>
      <c r="D15" s="81"/>
      <c r="E15" s="75"/>
      <c r="F15" s="75"/>
      <c r="G15" s="75"/>
      <c r="H15" s="75"/>
      <c r="I15" s="75"/>
      <c r="J15" s="75"/>
      <c r="K15" s="75"/>
      <c r="L15" s="75"/>
      <c r="M15" s="75"/>
      <c r="N15" s="75"/>
      <c r="O15" s="75"/>
      <c r="P15" s="75"/>
      <c r="Q15" s="75"/>
      <c r="R15" s="75"/>
    </row>
    <row r="16" spans="1:20" s="19" customFormat="1" ht="45" customHeight="1">
      <c r="A16" s="18"/>
      <c r="B16" s="20" t="str">
        <f>+'[1]INVENTARIO 24-27 '!B6</f>
        <v>0000001   5111-0000001</v>
      </c>
      <c r="C16" s="20" t="str">
        <f>+'[1]INVENTARIO 24-27 '!F6</f>
        <v xml:space="preserve">PORTA BANDERA COLOR MADERA </v>
      </c>
      <c r="D16" s="20" t="str">
        <f>+'[1]INVENTARIO 24-27 '!D6</f>
        <v xml:space="preserve">1.2.4.1.1.1      </v>
      </c>
      <c r="E16" s="20" t="str">
        <f>+'[1]INVENTARIO 24-27 '!J6</f>
        <v xml:space="preserve">MTRA. BLANCA ESTELA JUAREZ BECERRA </v>
      </c>
      <c r="F16" s="21" t="str">
        <f>+'[1]INVENTARIO 24-27 '!I6</f>
        <v xml:space="preserve">RECIBIDO DE LA ADMINISTRACIÒN 2021-2024 SIN NINGUN DOCUMENTO </v>
      </c>
      <c r="G16" s="21" t="s">
        <v>22</v>
      </c>
      <c r="H16" s="21" t="s">
        <v>23</v>
      </c>
      <c r="I16" s="21" t="s">
        <v>23</v>
      </c>
      <c r="J16" s="20" t="s">
        <v>24</v>
      </c>
      <c r="K16" s="22">
        <f>+'[1]INVENTARIO 24-27 '!N6</f>
        <v>1</v>
      </c>
      <c r="L16" s="23" t="str">
        <f>+'[1]INVENTARIO 24-27 '!M6</f>
        <v>14/10/2024</v>
      </c>
      <c r="M16" s="24">
        <v>0</v>
      </c>
      <c r="N16" s="24">
        <v>0</v>
      </c>
      <c r="O16" s="25">
        <f>+N16</f>
        <v>0</v>
      </c>
      <c r="P16" s="26">
        <v>0</v>
      </c>
      <c r="Q16" s="26">
        <f>+P16</f>
        <v>0</v>
      </c>
      <c r="R16" s="27">
        <f>+K16-Q16</f>
        <v>1</v>
      </c>
    </row>
    <row r="17" spans="1:18" s="19" customFormat="1" ht="45" customHeight="1">
      <c r="A17" s="18"/>
      <c r="B17" s="20" t="str">
        <f>+'[1]INVENTARIO 24-27 '!B7</f>
        <v>0000002   5111-0000002</v>
      </c>
      <c r="C17" s="28" t="str">
        <f>+'[1]INVENTARIO 24-27 '!F7</f>
        <v>9 SILLAS MEDALLON COLOR NEGRO</v>
      </c>
      <c r="D17" s="20" t="str">
        <f>+'[1]INVENTARIO 24-27 '!D7</f>
        <v xml:space="preserve">1.2.4.1.1.1      </v>
      </c>
      <c r="E17" s="20" t="str">
        <f>+'[1]INVENTARIO 24-27 '!J7</f>
        <v>LEOBARDO VAZQUEZ REYES</v>
      </c>
      <c r="F17" s="21" t="str">
        <f>+'[1]INVENTARIO 24-27 '!I7</f>
        <v xml:space="preserve">RECIBIDO DE LA ADMINISTRACIÒN 2021-2024 SIN NINGUN DOCUMENTO </v>
      </c>
      <c r="G17" s="21" t="s">
        <v>22</v>
      </c>
      <c r="H17" s="21" t="s">
        <v>23</v>
      </c>
      <c r="I17" s="21" t="s">
        <v>23</v>
      </c>
      <c r="J17" s="20" t="s">
        <v>24</v>
      </c>
      <c r="K17" s="29">
        <f>+'[1]INVENTARIO 24-27 '!N7</f>
        <v>609.91999999999996</v>
      </c>
      <c r="L17" s="23" t="str">
        <f>+'[1]INVENTARIO 24-27 '!M7</f>
        <v>15/02/2015</v>
      </c>
      <c r="M17" s="24">
        <v>0</v>
      </c>
      <c r="N17" s="24">
        <v>0</v>
      </c>
      <c r="O17" s="25">
        <f>+N17</f>
        <v>0</v>
      </c>
      <c r="P17" s="26">
        <v>0</v>
      </c>
      <c r="Q17" s="26">
        <f>+P17</f>
        <v>0</v>
      </c>
      <c r="R17" s="27">
        <f t="shared" ref="R17:R46" si="0">+K17-Q17</f>
        <v>609.91999999999996</v>
      </c>
    </row>
    <row r="18" spans="1:18" s="19" customFormat="1" ht="45" customHeight="1">
      <c r="A18" s="18"/>
      <c r="B18" s="20" t="str">
        <f>+'[1]INVENTARIO 24-27 '!B8</f>
        <v>0000003   5111-0000003</v>
      </c>
      <c r="C18" s="20" t="str">
        <f>+'[1]INVENTARIO 24-27 '!F8</f>
        <v xml:space="preserve">LIBRERO DE MADERA SIN MARCA 7 CUBICULOS COLOR MADERA </v>
      </c>
      <c r="D18" s="20" t="str">
        <f>+'[1]INVENTARIO 24-27 '!D8</f>
        <v xml:space="preserve">1.2.4.1.1.1      </v>
      </c>
      <c r="E18" s="20" t="str">
        <f>+'[1]INVENTARIO 24-27 '!J8</f>
        <v>ARELI SANCHEZ VAZQUEZ</v>
      </c>
      <c r="F18" s="21" t="str">
        <f>+'[1]INVENTARIO 24-27 '!I8</f>
        <v xml:space="preserve">RECIBIDO DE LA ADMINISTRACIÒN 2021-2024 SIN NINGUN DOCUMENTO </v>
      </c>
      <c r="G18" s="21" t="s">
        <v>22</v>
      </c>
      <c r="H18" s="21" t="s">
        <v>23</v>
      </c>
      <c r="I18" s="21" t="s">
        <v>23</v>
      </c>
      <c r="J18" s="20" t="s">
        <v>24</v>
      </c>
      <c r="K18" s="29">
        <f>+'[1]INVENTARIO 24-27 '!N8</f>
        <v>500</v>
      </c>
      <c r="L18" s="23" t="str">
        <f>+'[1]INVENTARIO 24-27 '!M8</f>
        <v>30/11/2011</v>
      </c>
      <c r="M18" s="24">
        <v>0</v>
      </c>
      <c r="N18" s="24">
        <v>0</v>
      </c>
      <c r="O18" s="25">
        <v>0</v>
      </c>
      <c r="P18" s="26">
        <v>0</v>
      </c>
      <c r="Q18" s="26">
        <v>0</v>
      </c>
      <c r="R18" s="27">
        <f t="shared" si="0"/>
        <v>500</v>
      </c>
    </row>
    <row r="19" spans="1:18" s="19" customFormat="1" ht="45" customHeight="1">
      <c r="A19" s="18"/>
      <c r="B19" s="20" t="str">
        <f>+'[1]INVENTARIO 24-27 '!B9</f>
        <v>0000004   5111-0000004</v>
      </c>
      <c r="C19" s="20" t="str">
        <f>+'[1]INVENTARIO 24-27 '!F9</f>
        <v>ARCHIVERO 3 CAJONES COLOR NEGRO</v>
      </c>
      <c r="D19" s="20" t="str">
        <f>+'[1]INVENTARIO 24-27 '!D9</f>
        <v xml:space="preserve">1.2.4.1.1.1      </v>
      </c>
      <c r="E19" s="20" t="str">
        <f>+'[1]INVENTARIO 24-27 '!J9</f>
        <v xml:space="preserve">MONTSERRAT CARRANZA MENDOZA </v>
      </c>
      <c r="F19" s="21" t="str">
        <f>+'[1]INVENTARIO 24-27 '!I9</f>
        <v xml:space="preserve">RECIBIDO DE LA ADMINISTRACIÒN 2021-2024 SIN NINGUN DOCUMENTO </v>
      </c>
      <c r="G19" s="21" t="s">
        <v>22</v>
      </c>
      <c r="H19" s="21" t="s">
        <v>23</v>
      </c>
      <c r="I19" s="21" t="s">
        <v>23</v>
      </c>
      <c r="J19" s="20" t="s">
        <v>24</v>
      </c>
      <c r="K19" s="29">
        <f>+'[1]INVENTARIO 24-27 '!N9</f>
        <v>549.39</v>
      </c>
      <c r="L19" s="23" t="str">
        <f>+'[1]INVENTARIO 24-27 '!M9</f>
        <v>13/07/2012</v>
      </c>
      <c r="M19" s="24">
        <v>0</v>
      </c>
      <c r="N19" s="24">
        <v>0</v>
      </c>
      <c r="O19" s="25">
        <v>0</v>
      </c>
      <c r="P19" s="26">
        <v>0</v>
      </c>
      <c r="Q19" s="26">
        <v>0</v>
      </c>
      <c r="R19" s="27">
        <f t="shared" si="0"/>
        <v>549.39</v>
      </c>
    </row>
    <row r="20" spans="1:18" s="30" customFormat="1" ht="45" customHeight="1">
      <c r="A20" s="18"/>
      <c r="B20" s="20" t="str">
        <f>+'[1]INVENTARIO 24-27 '!B10</f>
        <v>0000005   5111-0000005</v>
      </c>
      <c r="C20" s="20" t="str">
        <f>+'[1]INVENTARIO 24-27 '!F10</f>
        <v xml:space="preserve">ESCRITORIO CON 2 CAJONES DE MADERA COLOR CAOBA </v>
      </c>
      <c r="D20" s="20" t="str">
        <f>+'[1]INVENTARIO 24-27 '!D10</f>
        <v xml:space="preserve">1.2.4.1.1.1      </v>
      </c>
      <c r="E20" s="20" t="str">
        <f>+'[1]INVENTARIO 24-27 '!J10</f>
        <v xml:space="preserve">JESSICA ALVAREZ HERNANDEZ </v>
      </c>
      <c r="F20" s="21" t="str">
        <f>+'[1]INVENTARIO 24-27 '!I10</f>
        <v xml:space="preserve">RECIBIDO DE LA ADMINISTRACIÒN 2021-2024 SIN NINGUN DOCUMENTO </v>
      </c>
      <c r="G20" s="21" t="s">
        <v>22</v>
      </c>
      <c r="H20" s="21" t="s">
        <v>23</v>
      </c>
      <c r="I20" s="21" t="s">
        <v>23</v>
      </c>
      <c r="J20" s="20" t="s">
        <v>24</v>
      </c>
      <c r="K20" s="29">
        <f>+'[1]INVENTARIO 24-27 '!N10</f>
        <v>524.41999999999996</v>
      </c>
      <c r="L20" s="23" t="str">
        <f>+'[1]INVENTARIO 24-27 '!M10</f>
        <v>13/07/2012</v>
      </c>
      <c r="M20" s="24">
        <v>0</v>
      </c>
      <c r="N20" s="24">
        <v>0</v>
      </c>
      <c r="O20" s="25">
        <v>0</v>
      </c>
      <c r="P20" s="26">
        <v>0</v>
      </c>
      <c r="Q20" s="26">
        <v>0</v>
      </c>
      <c r="R20" s="27">
        <f t="shared" si="0"/>
        <v>524.41999999999996</v>
      </c>
    </row>
    <row r="21" spans="1:18" s="30" customFormat="1" ht="45" customHeight="1">
      <c r="A21" s="18"/>
      <c r="B21" s="20" t="str">
        <f>+'[1]INVENTARIO 24-27 '!B11</f>
        <v>0000006   5111-0000006</v>
      </c>
      <c r="C21" s="20" t="str">
        <f>+'[1]INVENTARIO 24-27 '!F11</f>
        <v xml:space="preserve">LIBRERO DE MADERA ESTABAL 15 BUBICULOS COLOR MADERA </v>
      </c>
      <c r="D21" s="20" t="str">
        <f>+'[1]INVENTARIO 24-27 '!D11</f>
        <v xml:space="preserve">1.2.4.1.1.1      </v>
      </c>
      <c r="E21" s="20" t="str">
        <f>+'[1]INVENTARIO 24-27 '!J11</f>
        <v>ARELI SANCHEZ VAZQUEZ</v>
      </c>
      <c r="F21" s="21" t="str">
        <f>+'[1]INVENTARIO 24-27 '!I11</f>
        <v xml:space="preserve">RECIBIDO DE LA ADMINISTRACIÒN 2021-2024 SIN NINGUN DOCUMENTO </v>
      </c>
      <c r="G21" s="21" t="s">
        <v>22</v>
      </c>
      <c r="H21" s="21" t="s">
        <v>23</v>
      </c>
      <c r="I21" s="21" t="s">
        <v>23</v>
      </c>
      <c r="J21" s="20" t="s">
        <v>24</v>
      </c>
      <c r="K21" s="29">
        <f>+'[1]INVENTARIO 24-27 '!N11</f>
        <v>566.69000000000005</v>
      </c>
      <c r="L21" s="23" t="str">
        <f>+'[1]INVENTARIO 24-27 '!M11</f>
        <v>29/06/2012</v>
      </c>
      <c r="M21" s="24">
        <v>0</v>
      </c>
      <c r="N21" s="24">
        <v>0</v>
      </c>
      <c r="O21" s="25">
        <v>0</v>
      </c>
      <c r="P21" s="26">
        <v>0</v>
      </c>
      <c r="Q21" s="26">
        <v>0</v>
      </c>
      <c r="R21" s="27">
        <f t="shared" si="0"/>
        <v>566.69000000000005</v>
      </c>
    </row>
    <row r="22" spans="1:18" s="19" customFormat="1" ht="45" customHeight="1">
      <c r="A22" s="18"/>
      <c r="B22" s="20" t="str">
        <f>+'[1]INVENTARIO 24-27 '!B12</f>
        <v>0000007   5111-0000007</v>
      </c>
      <c r="C22" s="20" t="str">
        <f>+'[1]INVENTARIO 24-27 '!F12</f>
        <v>LIBRERO EMANUEL COLOR MADERA</v>
      </c>
      <c r="D22" s="20" t="str">
        <f>+'[1]INVENTARIO 24-27 '!D12</f>
        <v xml:space="preserve">1.2.4.1.1.1      </v>
      </c>
      <c r="E22" s="20" t="str">
        <f>+'[1]INVENTARIO 24-27 '!J12</f>
        <v>ARELI SANCHEZ VAZQUEZ</v>
      </c>
      <c r="F22" s="21" t="str">
        <f>+'[1]INVENTARIO 24-27 '!I12</f>
        <v xml:space="preserve">RECIBIDO DE LA ADMINISTRACIÒN 2021-2024 SIN NINGUN DOCUMENTO </v>
      </c>
      <c r="G22" s="21" t="s">
        <v>22</v>
      </c>
      <c r="H22" s="21" t="s">
        <v>23</v>
      </c>
      <c r="I22" s="21" t="s">
        <v>23</v>
      </c>
      <c r="J22" s="20" t="s">
        <v>24</v>
      </c>
      <c r="K22" s="29">
        <f>+'[1]INVENTARIO 24-27 '!N12</f>
        <v>356.71</v>
      </c>
      <c r="L22" s="23" t="str">
        <f>+'[1]INVENTARIO 24-27 '!M12</f>
        <v>14/10/2024</v>
      </c>
      <c r="M22" s="24">
        <v>0</v>
      </c>
      <c r="N22" s="24">
        <v>0</v>
      </c>
      <c r="O22" s="25">
        <v>0</v>
      </c>
      <c r="P22" s="26">
        <v>0</v>
      </c>
      <c r="Q22" s="26">
        <v>0</v>
      </c>
      <c r="R22" s="27">
        <f t="shared" si="0"/>
        <v>356.71</v>
      </c>
    </row>
    <row r="23" spans="1:18" s="19" customFormat="1" ht="45" customHeight="1">
      <c r="A23" s="18"/>
      <c r="B23" s="20" t="str">
        <f>+'[1]INVENTARIO 24-27 '!B13</f>
        <v>0000008   5111-0000008</v>
      </c>
      <c r="C23" s="20" t="str">
        <f>+'[1]INVENTARIO 24-27 '!F13</f>
        <v xml:space="preserve">REGULADOR DE VOLTAJE KOBLENZ COLOR NEGRO  </v>
      </c>
      <c r="D23" s="20" t="str">
        <f>+'[1]INVENTARIO 24-27 '!D13</f>
        <v xml:space="preserve">1.2.4.1.1.1      </v>
      </c>
      <c r="E23" s="20" t="str">
        <f>+'[1]INVENTARIO 24-27 '!J13</f>
        <v>ARELI SANCHEZ VAZQUEZ</v>
      </c>
      <c r="F23" s="21" t="str">
        <f>+'[1]INVENTARIO 24-27 '!I13</f>
        <v xml:space="preserve">RECIBIDO DE LA ADMINISTRACIÒN 2021-2024 SIN NINGUN DOCUMENTO </v>
      </c>
      <c r="G23" s="21" t="s">
        <v>22</v>
      </c>
      <c r="H23" s="21" t="s">
        <v>23</v>
      </c>
      <c r="I23" s="21" t="s">
        <v>23</v>
      </c>
      <c r="J23" s="20" t="s">
        <v>24</v>
      </c>
      <c r="K23" s="29">
        <f>+'[1]INVENTARIO 24-27 '!N13</f>
        <v>218</v>
      </c>
      <c r="L23" s="23" t="str">
        <f>+'[1]INVENTARIO 24-27 '!M13</f>
        <v>29/06/2012</v>
      </c>
      <c r="M23" s="24">
        <v>0</v>
      </c>
      <c r="N23" s="24">
        <v>0</v>
      </c>
      <c r="O23" s="25">
        <v>0</v>
      </c>
      <c r="P23" s="26">
        <v>0</v>
      </c>
      <c r="Q23" s="26">
        <v>0</v>
      </c>
      <c r="R23" s="27">
        <f t="shared" si="0"/>
        <v>218</v>
      </c>
    </row>
    <row r="24" spans="1:18" s="30" customFormat="1" ht="45" customHeight="1">
      <c r="A24" s="18"/>
      <c r="B24" s="20" t="str">
        <f>+'[1]INVENTARIO 24-27 '!B14</f>
        <v>0000009   5111-0000009</v>
      </c>
      <c r="C24" s="20" t="str">
        <f>+'[1]INVENTARIO 24-27 '!F14</f>
        <v xml:space="preserve">TELEFONO ALAMBRICO </v>
      </c>
      <c r="D24" s="20" t="str">
        <f>+'[1]INVENTARIO 24-27 '!D14</f>
        <v xml:space="preserve">1.2.4.1.1.1      </v>
      </c>
      <c r="E24" s="20" t="str">
        <f>+'[1]INVENTARIO 24-27 '!J14</f>
        <v xml:space="preserve">ANDRES PEREZ VAZQUEZ </v>
      </c>
      <c r="F24" s="21" t="str">
        <f>+'[1]INVENTARIO 24-27 '!I14</f>
        <v xml:space="preserve">RECIBIDO DE LA ADMINISTRACIÒN 2021-2024 SIN NINGUN DOCUMENTO </v>
      </c>
      <c r="G24" s="21" t="s">
        <v>22</v>
      </c>
      <c r="H24" s="21" t="s">
        <v>23</v>
      </c>
      <c r="I24" s="21" t="s">
        <v>23</v>
      </c>
      <c r="J24" s="20" t="s">
        <v>24</v>
      </c>
      <c r="K24" s="29">
        <f>+'[1]INVENTARIO 24-27 '!N14</f>
        <v>66</v>
      </c>
      <c r="L24" s="23" t="str">
        <f>+'[1]INVENTARIO 24-27 '!M14</f>
        <v>12/06/2012</v>
      </c>
      <c r="M24" s="24">
        <v>0</v>
      </c>
      <c r="N24" s="24">
        <v>0</v>
      </c>
      <c r="O24" s="25">
        <v>0</v>
      </c>
      <c r="P24" s="26">
        <v>0</v>
      </c>
      <c r="Q24" s="26">
        <v>0</v>
      </c>
      <c r="R24" s="27">
        <f t="shared" si="0"/>
        <v>66</v>
      </c>
    </row>
    <row r="25" spans="1:18" s="30" customFormat="1" ht="45" customHeight="1">
      <c r="A25" s="18"/>
      <c r="B25" s="20" t="str">
        <f>+'[1]INVENTARIO 24-27 '!B15</f>
        <v>0000010   5111-0000010</v>
      </c>
      <c r="C25" s="20" t="str">
        <f>+'[1]INVENTARIO 24-27 '!F15</f>
        <v xml:space="preserve">SILLA DE PIEL COLOR COLOR NEGRO </v>
      </c>
      <c r="D25" s="20" t="str">
        <f>+'[1]INVENTARIO 24-27 '!D15</f>
        <v xml:space="preserve">1.2.4.1.1.1      </v>
      </c>
      <c r="E25" s="20" t="str">
        <f>+'[1]INVENTARIO 24-27 '!J15</f>
        <v xml:space="preserve">YEYMY HERNANDEZ VAZQUEZ </v>
      </c>
      <c r="F25" s="21" t="str">
        <f>+'[1]INVENTARIO 24-27 '!I15</f>
        <v xml:space="preserve">RECIBIDO DE LA ADMINISTRACIÒN 2021-2024 SIN NINGUN DOCUMENTO </v>
      </c>
      <c r="G25" s="21" t="s">
        <v>22</v>
      </c>
      <c r="H25" s="21" t="s">
        <v>23</v>
      </c>
      <c r="I25" s="21" t="s">
        <v>23</v>
      </c>
      <c r="J25" s="20" t="s">
        <v>24</v>
      </c>
      <c r="K25" s="29">
        <f>+'[1]INVENTARIO 24-27 '!N15</f>
        <v>379.86</v>
      </c>
      <c r="L25" s="23" t="str">
        <f>+'[1]INVENTARIO 24-27 '!M15</f>
        <v>28/06/2012</v>
      </c>
      <c r="M25" s="24">
        <v>0</v>
      </c>
      <c r="N25" s="24">
        <v>0</v>
      </c>
      <c r="O25" s="25">
        <v>0</v>
      </c>
      <c r="P25" s="26">
        <v>0</v>
      </c>
      <c r="Q25" s="26">
        <v>0</v>
      </c>
      <c r="R25" s="27">
        <f t="shared" si="0"/>
        <v>379.86</v>
      </c>
    </row>
    <row r="26" spans="1:18" s="30" customFormat="1" ht="45" customHeight="1">
      <c r="A26" s="18"/>
      <c r="B26" s="20" t="str">
        <f>+'[1]INVENTARIO 24-27 '!B16</f>
        <v>0000011   5111-0000011 2018/EO/12</v>
      </c>
      <c r="C26" s="20" t="str">
        <f>+'[1]INVENTARIO 24-27 '!F16</f>
        <v>SILLA EJECUTIVA COLOR NEGRO</v>
      </c>
      <c r="D26" s="20" t="str">
        <f>+'[1]INVENTARIO 24-27 '!D16</f>
        <v xml:space="preserve">1.2.4.1.1.1      </v>
      </c>
      <c r="E26" s="20" t="str">
        <f>+'[1]INVENTARIO 24-27 '!J16</f>
        <v xml:space="preserve">MARIA DEL ROSARIO CARMONA ZARAGOZA </v>
      </c>
      <c r="F26" s="21" t="str">
        <f>+F25</f>
        <v xml:space="preserve">RECIBIDO DE LA ADMINISTRACIÒN 2021-2024 SIN NINGUN DOCUMENTO </v>
      </c>
      <c r="G26" s="21" t="s">
        <v>22</v>
      </c>
      <c r="H26" s="21" t="s">
        <v>23</v>
      </c>
      <c r="I26" s="21" t="s">
        <v>23</v>
      </c>
      <c r="J26" s="20" t="s">
        <v>24</v>
      </c>
      <c r="K26" s="29">
        <f>+'[1]INVENTARIO 24-27 '!N16</f>
        <v>321.86</v>
      </c>
      <c r="L26" s="23" t="str">
        <f>+'[1]INVENTARIO 24-27 '!M16</f>
        <v>13/03/2021</v>
      </c>
      <c r="M26" s="24">
        <v>0</v>
      </c>
      <c r="N26" s="24">
        <v>0</v>
      </c>
      <c r="O26" s="25">
        <v>0</v>
      </c>
      <c r="P26" s="26">
        <v>0</v>
      </c>
      <c r="Q26" s="26">
        <v>0</v>
      </c>
      <c r="R26" s="27">
        <f t="shared" si="0"/>
        <v>321.86</v>
      </c>
    </row>
    <row r="27" spans="1:18" s="30" customFormat="1" ht="45" customHeight="1">
      <c r="A27" s="18"/>
      <c r="B27" s="20" t="str">
        <f>+'[1]INVENTARIO 24-27 '!B17</f>
        <v>0000012   5111-0000012 2018/EO/014</v>
      </c>
      <c r="C27" s="20" t="str">
        <f>+'[1]INVENTARIO 24-27 '!F17</f>
        <v xml:space="preserve">ESCRITORIO DE MADERA COLOR CAOBA </v>
      </c>
      <c r="D27" s="20" t="str">
        <f>+'[1]INVENTARIO 24-27 '!D17</f>
        <v xml:space="preserve">1.2.4.1.1.1      </v>
      </c>
      <c r="E27" s="20" t="str">
        <f>+'[1]INVENTARIO 24-27 '!J17</f>
        <v xml:space="preserve">YEYMY HERNANDEZ VAZQUEZ </v>
      </c>
      <c r="F27" s="21" t="str">
        <f>+F26</f>
        <v xml:space="preserve">RECIBIDO DE LA ADMINISTRACIÒN 2021-2024 SIN NINGUN DOCUMENTO </v>
      </c>
      <c r="G27" s="21" t="s">
        <v>22</v>
      </c>
      <c r="H27" s="21" t="s">
        <v>23</v>
      </c>
      <c r="I27" s="21" t="s">
        <v>23</v>
      </c>
      <c r="J27" s="20" t="s">
        <v>24</v>
      </c>
      <c r="K27" s="29">
        <f>+'[1]INVENTARIO 24-27 '!N17</f>
        <v>524.86</v>
      </c>
      <c r="L27" s="23" t="str">
        <f>+'[1]INVENTARIO 24-27 '!M17</f>
        <v>13/03/2014</v>
      </c>
      <c r="M27" s="24">
        <v>0</v>
      </c>
      <c r="N27" s="24">
        <v>0</v>
      </c>
      <c r="O27" s="25">
        <v>0</v>
      </c>
      <c r="P27" s="26">
        <v>0</v>
      </c>
      <c r="Q27" s="26">
        <v>0</v>
      </c>
      <c r="R27" s="27">
        <f t="shared" si="0"/>
        <v>524.86</v>
      </c>
    </row>
    <row r="28" spans="1:18" s="30" customFormat="1" ht="45" customHeight="1">
      <c r="A28" s="18"/>
      <c r="B28" s="20" t="str">
        <f>+'[1]INVENTARIO 24-27 '!B18</f>
        <v>0000013  5111-0000013 2020/EO/001</v>
      </c>
      <c r="C28" s="20" t="str">
        <f>+'[1]INVENTARIO 24-27 '!F18</f>
        <v xml:space="preserve">MODULO EJECUTIVO CONSISTENTE EN MESA ADUELADA BASE DE 220X100 COLOR NEGRO </v>
      </c>
      <c r="D28" s="20" t="str">
        <f>+'[1]INVENTARIO 24-27 '!D18</f>
        <v xml:space="preserve">1.2.4.1.1.1      </v>
      </c>
      <c r="E28" s="20" t="str">
        <f>+'[1]INVENTARIO 24-27 '!J18</f>
        <v xml:space="preserve">VIRGINIA FRANCISCO GUZMAN </v>
      </c>
      <c r="F28" s="21" t="str">
        <f>+'[1]INVENTARIO 24-27 '!I17</f>
        <v xml:space="preserve">RECIBIDO DE LA ADMINISTRACIÒN 2021-2024 SIN NINGUN DOCUMENTO </v>
      </c>
      <c r="G28" s="21" t="s">
        <v>22</v>
      </c>
      <c r="H28" s="21" t="s">
        <v>23</v>
      </c>
      <c r="I28" s="21" t="s">
        <v>23</v>
      </c>
      <c r="J28" s="20" t="s">
        <v>24</v>
      </c>
      <c r="K28" s="29">
        <f>+'[1]INVENTARIO 24-27 '!N18</f>
        <v>36540</v>
      </c>
      <c r="L28" s="23" t="str">
        <f>+'[1]INVENTARIO 24-27 '!M18</f>
        <v>13/03/2014</v>
      </c>
      <c r="M28" s="24">
        <v>0</v>
      </c>
      <c r="N28" s="24">
        <v>0</v>
      </c>
      <c r="O28" s="25">
        <v>0</v>
      </c>
      <c r="P28" s="26">
        <v>0</v>
      </c>
      <c r="Q28" s="26">
        <v>0</v>
      </c>
      <c r="R28" s="27">
        <f t="shared" si="0"/>
        <v>36540</v>
      </c>
    </row>
    <row r="29" spans="1:18" s="30" customFormat="1" ht="45" customHeight="1">
      <c r="A29" s="18"/>
      <c r="B29" s="20" t="str">
        <f>+'[1]INVENTARIO 24-27 '!B19</f>
        <v>0000014   5111-0000014 2020EO/002</v>
      </c>
      <c r="C29" s="20" t="str">
        <f>+'[1]INVENTARIO 24-27 '!F19</f>
        <v xml:space="preserve">ESCRITORIO DE METAL Y MADERA CON 2 CAJONES, COLOR CAOBA </v>
      </c>
      <c r="D29" s="20" t="str">
        <f>+'[1]INVENTARIO 24-27 '!D19</f>
        <v xml:space="preserve">1.2.4.1.1.1      </v>
      </c>
      <c r="E29" s="20" t="str">
        <f>+'[1]INVENTARIO 24-27 '!J19</f>
        <v xml:space="preserve">VERONICA VAZQUEZ CARPIO </v>
      </c>
      <c r="F29" s="21" t="str">
        <f>+F28</f>
        <v xml:space="preserve">RECIBIDO DE LA ADMINISTRACIÒN 2021-2024 SIN NINGUN DOCUMENTO </v>
      </c>
      <c r="G29" s="21" t="s">
        <v>22</v>
      </c>
      <c r="H29" s="21" t="s">
        <v>23</v>
      </c>
      <c r="I29" s="21" t="s">
        <v>23</v>
      </c>
      <c r="J29" s="20" t="s">
        <v>24</v>
      </c>
      <c r="K29" s="29">
        <f>+'[1]INVENTARIO 24-27 '!N19</f>
        <v>0</v>
      </c>
      <c r="L29" s="23" t="str">
        <f>+'[1]INVENTARIO 24-27 '!M19</f>
        <v>25/03/2020</v>
      </c>
      <c r="M29" s="24">
        <v>0</v>
      </c>
      <c r="N29" s="24">
        <v>0</v>
      </c>
      <c r="O29" s="25">
        <v>0</v>
      </c>
      <c r="P29" s="26">
        <v>0</v>
      </c>
      <c r="Q29" s="26">
        <v>0</v>
      </c>
      <c r="R29" s="27">
        <f t="shared" si="0"/>
        <v>0</v>
      </c>
    </row>
    <row r="30" spans="1:18" s="30" customFormat="1" ht="45" customHeight="1">
      <c r="A30" s="18"/>
      <c r="B30" s="20" t="str">
        <f>+'[1]INVENTARIO 24-27 '!B20</f>
        <v>0000015   5111-0000015 2021/EO/002</v>
      </c>
      <c r="C30" s="20" t="str">
        <f>+'[1]INVENTARIO 24-27 '!F20</f>
        <v>48 SILLAS DE PLASTICO COLOR BLANCAS</v>
      </c>
      <c r="D30" s="20" t="str">
        <f>+'[1]INVENTARIO 24-27 '!D20</f>
        <v xml:space="preserve">1.2.4.1.1.1      </v>
      </c>
      <c r="E30" s="20" t="str">
        <f>+'[1]INVENTARIO 24-27 '!J20</f>
        <v>LEOBARDO VAZQUEZ REYES</v>
      </c>
      <c r="F30" s="21" t="str">
        <f>+F29</f>
        <v xml:space="preserve">RECIBIDO DE LA ADMINISTRACIÒN 2021-2024 SIN NINGUN DOCUMENTO </v>
      </c>
      <c r="G30" s="21" t="s">
        <v>22</v>
      </c>
      <c r="H30" s="21" t="s">
        <v>23</v>
      </c>
      <c r="I30" s="21" t="s">
        <v>23</v>
      </c>
      <c r="J30" s="20" t="s">
        <v>24</v>
      </c>
      <c r="K30" s="29">
        <f>+'[1]INVENTARIO 24-27 '!N20</f>
        <v>6625.92</v>
      </c>
      <c r="L30" s="23" t="str">
        <f>+'[1]INVENTARIO 24-27 '!M19</f>
        <v>25/03/2020</v>
      </c>
      <c r="M30" s="24">
        <v>0</v>
      </c>
      <c r="N30" s="24">
        <v>0</v>
      </c>
      <c r="O30" s="25">
        <v>0</v>
      </c>
      <c r="P30" s="26">
        <v>0</v>
      </c>
      <c r="Q30" s="26">
        <v>0</v>
      </c>
      <c r="R30" s="27">
        <f t="shared" si="0"/>
        <v>6625.92</v>
      </c>
    </row>
    <row r="31" spans="1:18" s="30" customFormat="1" ht="45" customHeight="1">
      <c r="A31" s="18"/>
      <c r="B31" s="20" t="str">
        <f>+'[1]INVENTARIO 24-27 '!B21</f>
        <v>0000040   5111-0000040</v>
      </c>
      <c r="C31" s="20" t="str">
        <f>+'[1]INVENTARIO 24-27 '!F21</f>
        <v xml:space="preserve">2 SILLAS VISTA COLOR NEGRA </v>
      </c>
      <c r="D31" s="20" t="str">
        <f>+'[1]INVENTARIO 24-27 '!D21</f>
        <v>1.2.4.1.1.1</v>
      </c>
      <c r="E31" s="20" t="str">
        <f>+'[1]INVENTARIO 24-27 '!J21</f>
        <v xml:space="preserve">MTRA. BLANCA ESTELA JUAREZ BECERRA </v>
      </c>
      <c r="F31" s="21" t="str">
        <f>+'[1]INVENTARIO 24-27 '!I21</f>
        <v xml:space="preserve">RECIBIDO DE LA ADMINISTRACIÒN 2021-2024  C.F.D.I. 157, MARIA LUCERO BARRERA HERNANDEZ  </v>
      </c>
      <c r="G31" s="21" t="s">
        <v>22</v>
      </c>
      <c r="H31" s="21" t="s">
        <v>23</v>
      </c>
      <c r="I31" s="21" t="s">
        <v>23</v>
      </c>
      <c r="J31" s="20" t="s">
        <v>24</v>
      </c>
      <c r="K31" s="29">
        <f>+'[1]INVENTARIO 24-27 '!N21</f>
        <v>1670.4</v>
      </c>
      <c r="L31" s="23" t="str">
        <f>+'[1]INVENTARIO 24-27 '!M21</f>
        <v>01/12/2021</v>
      </c>
      <c r="M31" s="24">
        <v>0</v>
      </c>
      <c r="N31" s="24">
        <v>0</v>
      </c>
      <c r="O31" s="25">
        <v>0</v>
      </c>
      <c r="P31" s="26">
        <v>0</v>
      </c>
      <c r="Q31" s="26">
        <v>0</v>
      </c>
      <c r="R31" s="27">
        <f t="shared" si="0"/>
        <v>1670.4</v>
      </c>
    </row>
    <row r="32" spans="1:18" s="30" customFormat="1" ht="45" customHeight="1">
      <c r="A32" s="18"/>
      <c r="B32" s="20" t="str">
        <f>+'[1]INVENTARIO 24-27 '!B23</f>
        <v>0000042   5111-0000042</v>
      </c>
      <c r="C32" s="20" t="str">
        <f>+'[1]INVENTARIO 24-27 '!F23</f>
        <v>IMPRESORA MULTIFUNCIONAL BROTHER COLOR NEGRO DCP-T720DWC</v>
      </c>
      <c r="D32" s="20" t="str">
        <f>+'[1]INVENTARIO 24-27 '!D23</f>
        <v>1.2.4.1.1.1</v>
      </c>
      <c r="E32" s="20" t="str">
        <f>+'[1]INVENTARIO 24-27 '!J23</f>
        <v xml:space="preserve">ALEJANDRA GUZMAN CRUZ </v>
      </c>
      <c r="F32" s="21" t="str">
        <f>+'[1]INVENTARIO 24-27 '!I23</f>
        <v>RECIBIDO DE LA ADMINISTRACIÒN 2021-2024 C.F.D.I. 2021 CLEOFAS VAZQUEZ VAZQUEZ</v>
      </c>
      <c r="G32" s="21" t="s">
        <v>22</v>
      </c>
      <c r="H32" s="21" t="s">
        <v>23</v>
      </c>
      <c r="I32" s="21" t="s">
        <v>23</v>
      </c>
      <c r="J32" s="20" t="s">
        <v>24</v>
      </c>
      <c r="K32" s="29">
        <f>+'[1]INVENTARIO 24-27 '!N23</f>
        <v>8339.92</v>
      </c>
      <c r="L32" s="23" t="str">
        <f>+'[1]INVENTARIO 24-27 '!M23</f>
        <v>14/10/2024</v>
      </c>
      <c r="M32" s="24">
        <v>0</v>
      </c>
      <c r="N32" s="24">
        <v>0</v>
      </c>
      <c r="O32" s="25">
        <v>0</v>
      </c>
      <c r="P32" s="26">
        <v>0</v>
      </c>
      <c r="Q32" s="26">
        <v>0</v>
      </c>
      <c r="R32" s="27">
        <f t="shared" si="0"/>
        <v>8339.92</v>
      </c>
    </row>
    <row r="33" spans="1:18" s="30" customFormat="1" ht="45" customHeight="1">
      <c r="A33" s="18"/>
      <c r="B33" s="20" t="str">
        <f>+'[1]INVENTARIO 24-27 '!B24</f>
        <v>0000060   5111-0000060</v>
      </c>
      <c r="C33" s="20" t="str">
        <f>+'[1]INVENTARIO 24-27 '!F24</f>
        <v>MULTIFUCIONAL BROTHER N/SERIE U65160L2H487008 COLOR NEGRO</v>
      </c>
      <c r="D33" s="20" t="str">
        <f>+'[1]INVENTARIO 24-27 '!D24</f>
        <v>1.2.4.1.1.1</v>
      </c>
      <c r="E33" s="20" t="str">
        <f>+'[1]INVENTARIO 24-27 '!J24</f>
        <v xml:space="preserve">EDWIN LECONA TREJO </v>
      </c>
      <c r="F33" s="21" t="str">
        <f>+'[1]INVENTARIO 24-27 '!I24</f>
        <v xml:space="preserve">RECIBIDO DE LA ADMINISTRACIÒN 2021-2024 C.F.D.I. 1022  FOLIO UUID, PEPELERIA Y  TACNOLOGIA DEVO </v>
      </c>
      <c r="G33" s="21" t="s">
        <v>22</v>
      </c>
      <c r="H33" s="21" t="s">
        <v>23</v>
      </c>
      <c r="I33" s="21" t="s">
        <v>23</v>
      </c>
      <c r="J33" s="20" t="s">
        <v>24</v>
      </c>
      <c r="K33" s="29">
        <f>+'[1]INVENTARIO 24-27 '!N24</f>
        <v>24049.62</v>
      </c>
      <c r="L33" s="23" t="str">
        <f>+'[1]INVENTARIO 24-27 '!M24</f>
        <v>31/12/2021</v>
      </c>
      <c r="M33" s="24">
        <v>0</v>
      </c>
      <c r="N33" s="24">
        <v>0</v>
      </c>
      <c r="O33" s="25">
        <v>0</v>
      </c>
      <c r="P33" s="26">
        <v>0</v>
      </c>
      <c r="Q33" s="26">
        <v>0</v>
      </c>
      <c r="R33" s="27">
        <f t="shared" si="0"/>
        <v>24049.62</v>
      </c>
    </row>
    <row r="34" spans="1:18" s="30" customFormat="1" ht="45" customHeight="1">
      <c r="A34" s="18"/>
      <c r="B34" s="20" t="str">
        <f>+'[1]INVENTARIO 24-27 '!B25</f>
        <v>0000061   5111-0000061</v>
      </c>
      <c r="C34" s="20" t="str">
        <f>+'[1]INVENTARIO 24-27 '!F25</f>
        <v>MULTIFUNCIONAL EPSON N/SERIE X8GP046251 COLOR NEGRO</v>
      </c>
      <c r="D34" s="20" t="str">
        <f>+'[1]INVENTARIO 24-27 '!D25</f>
        <v>1.2.4.1.1.1</v>
      </c>
      <c r="E34" s="20" t="str">
        <f>+'[1]INVENTARIO 24-27 '!J25</f>
        <v xml:space="preserve">YEYMY HERNANDEZ VAZQUEZ </v>
      </c>
      <c r="F34" s="21" t="str">
        <f>+'[1]INVENTARIO 24-27 '!I25</f>
        <v xml:space="preserve">RECIBIDO DE LA ADMINISTRACIÒN 2021-2024 C.F.D.I. 1022  FOLIO UUID, PEPELERIA Y  TACNOLOGIA DEVO </v>
      </c>
      <c r="G34" s="21" t="s">
        <v>22</v>
      </c>
      <c r="H34" s="21" t="s">
        <v>23</v>
      </c>
      <c r="I34" s="21" t="s">
        <v>23</v>
      </c>
      <c r="J34" s="20" t="s">
        <v>24</v>
      </c>
      <c r="K34" s="29">
        <f>+'[1]INVENTARIO 24-27 '!N25</f>
        <v>15658.62</v>
      </c>
      <c r="L34" s="23" t="str">
        <f>+'[1]INVENTARIO 24-27 '!M25</f>
        <v>06/05/2023</v>
      </c>
      <c r="M34" s="24">
        <v>0</v>
      </c>
      <c r="N34" s="24">
        <v>0</v>
      </c>
      <c r="O34" s="25">
        <v>0</v>
      </c>
      <c r="P34" s="26">
        <v>0</v>
      </c>
      <c r="Q34" s="26">
        <v>0</v>
      </c>
      <c r="R34" s="27">
        <f t="shared" si="0"/>
        <v>15658.62</v>
      </c>
    </row>
    <row r="35" spans="1:18" s="30" customFormat="1" ht="45" customHeight="1">
      <c r="A35" s="18"/>
      <c r="B35" s="20" t="str">
        <f>+'[1]INVENTARIO 24-27 '!B26</f>
        <v>0000062   5111-0000062</v>
      </c>
      <c r="C35" s="20" t="str">
        <f>+'[1]INVENTARIO 24-27 '!F26</f>
        <v>ESCANER HP COLOR BLANCO</v>
      </c>
      <c r="D35" s="20" t="str">
        <f>+'[1]INVENTARIO 24-27 '!D26</f>
        <v>1.2.4.1.1.1</v>
      </c>
      <c r="E35" s="20" t="str">
        <f>+'[1]INVENTARIO 24-27 '!J26</f>
        <v xml:space="preserve">ANDRES PEREZ VAZQUEZ </v>
      </c>
      <c r="F35" s="21" t="str">
        <f>+'[1]INVENTARIO 24-27 '!I26</f>
        <v xml:space="preserve">RECIBIDO DE LA ADMINISTRACIÒN 2021-2024 C.F.D.I. 1022  FOLIO UUID, PEPELERIA Y  TACNOLOGIA DEVO </v>
      </c>
      <c r="G35" s="21" t="s">
        <v>22</v>
      </c>
      <c r="H35" s="21" t="s">
        <v>23</v>
      </c>
      <c r="I35" s="21" t="s">
        <v>23</v>
      </c>
      <c r="J35" s="20" t="s">
        <v>24</v>
      </c>
      <c r="K35" s="29">
        <f>+'[1]INVENTARIO 24-27 '!N26</f>
        <v>20992.45</v>
      </c>
      <c r="L35" s="23" t="str">
        <f>+'[1]INVENTARIO 24-27 '!M26</f>
        <v>09/05/2023</v>
      </c>
      <c r="M35" s="24">
        <v>0</v>
      </c>
      <c r="N35" s="24">
        <v>0</v>
      </c>
      <c r="O35" s="25">
        <v>0</v>
      </c>
      <c r="P35" s="26">
        <v>0</v>
      </c>
      <c r="Q35" s="26">
        <v>0</v>
      </c>
      <c r="R35" s="27">
        <f t="shared" si="0"/>
        <v>20992.45</v>
      </c>
    </row>
    <row r="36" spans="1:18" s="30" customFormat="1" ht="45" customHeight="1">
      <c r="A36" s="18"/>
      <c r="B36" s="20" t="s">
        <v>25</v>
      </c>
      <c r="C36" s="20" t="s">
        <v>26</v>
      </c>
      <c r="D36" s="20" t="s">
        <v>27</v>
      </c>
      <c r="E36" s="20" t="s">
        <v>28</v>
      </c>
      <c r="F36" s="21" t="s">
        <v>29</v>
      </c>
      <c r="G36" s="21" t="s">
        <v>30</v>
      </c>
      <c r="H36" s="21" t="s">
        <v>23</v>
      </c>
      <c r="I36" s="21" t="s">
        <v>23</v>
      </c>
      <c r="J36" s="20" t="s">
        <v>24</v>
      </c>
      <c r="K36" s="29">
        <v>33783.660000000003</v>
      </c>
      <c r="L36" s="31">
        <v>41871</v>
      </c>
      <c r="M36" s="24">
        <v>0</v>
      </c>
      <c r="N36" s="24">
        <v>0</v>
      </c>
      <c r="O36" s="25">
        <v>0</v>
      </c>
      <c r="P36" s="26">
        <v>0</v>
      </c>
      <c r="Q36" s="26">
        <v>0</v>
      </c>
      <c r="R36" s="27">
        <f t="shared" si="0"/>
        <v>33783.660000000003</v>
      </c>
    </row>
    <row r="37" spans="1:18" s="30" customFormat="1" ht="45" customHeight="1">
      <c r="A37" s="18"/>
      <c r="B37" s="20" t="s">
        <v>46</v>
      </c>
      <c r="C37" s="20" t="s">
        <v>110</v>
      </c>
      <c r="D37" s="20" t="s">
        <v>120</v>
      </c>
      <c r="E37" s="20" t="s">
        <v>28</v>
      </c>
      <c r="F37" s="65" t="s">
        <v>121</v>
      </c>
      <c r="G37" s="21" t="s">
        <v>49</v>
      </c>
      <c r="H37" s="21" t="s">
        <v>23</v>
      </c>
      <c r="I37" s="21" t="s">
        <v>23</v>
      </c>
      <c r="J37" s="20" t="s">
        <v>24</v>
      </c>
      <c r="K37" s="29">
        <v>1624</v>
      </c>
      <c r="L37" s="31">
        <v>46011</v>
      </c>
      <c r="M37" s="24">
        <v>0</v>
      </c>
      <c r="N37" s="24">
        <v>0</v>
      </c>
      <c r="O37" s="25">
        <v>0</v>
      </c>
      <c r="P37" s="26">
        <v>0</v>
      </c>
      <c r="Q37" s="26">
        <v>0</v>
      </c>
      <c r="R37" s="27">
        <f t="shared" si="0"/>
        <v>1624</v>
      </c>
    </row>
    <row r="38" spans="1:18" s="30" customFormat="1" ht="45" customHeight="1">
      <c r="A38" s="18"/>
      <c r="B38" s="20" t="s">
        <v>46</v>
      </c>
      <c r="C38" s="20" t="s">
        <v>111</v>
      </c>
      <c r="D38" s="20" t="s">
        <v>120</v>
      </c>
      <c r="E38" s="20" t="s">
        <v>28</v>
      </c>
      <c r="F38" s="65" t="s">
        <v>121</v>
      </c>
      <c r="G38" s="21" t="s">
        <v>49</v>
      </c>
      <c r="H38" s="21" t="s">
        <v>23</v>
      </c>
      <c r="I38" s="21" t="s">
        <v>23</v>
      </c>
      <c r="J38" s="20" t="s">
        <v>24</v>
      </c>
      <c r="K38" s="29">
        <v>6728</v>
      </c>
      <c r="L38" s="31">
        <v>46011</v>
      </c>
      <c r="M38" s="24">
        <v>0</v>
      </c>
      <c r="N38" s="24">
        <v>0</v>
      </c>
      <c r="O38" s="25">
        <v>0</v>
      </c>
      <c r="P38" s="26">
        <v>0</v>
      </c>
      <c r="Q38" s="26">
        <v>0</v>
      </c>
      <c r="R38" s="27">
        <f t="shared" si="0"/>
        <v>6728</v>
      </c>
    </row>
    <row r="39" spans="1:18" s="30" customFormat="1" ht="45" customHeight="1">
      <c r="A39" s="18"/>
      <c r="B39" s="20" t="s">
        <v>46</v>
      </c>
      <c r="C39" s="20" t="s">
        <v>112</v>
      </c>
      <c r="D39" s="20" t="s">
        <v>120</v>
      </c>
      <c r="E39" s="20" t="s">
        <v>28</v>
      </c>
      <c r="F39" s="65" t="s">
        <v>121</v>
      </c>
      <c r="G39" s="21" t="s">
        <v>49</v>
      </c>
      <c r="H39" s="21" t="s">
        <v>23</v>
      </c>
      <c r="I39" s="21" t="s">
        <v>23</v>
      </c>
      <c r="J39" s="20" t="s">
        <v>24</v>
      </c>
      <c r="K39" s="29">
        <v>6960</v>
      </c>
      <c r="L39" s="31">
        <v>46011</v>
      </c>
      <c r="M39" s="24">
        <v>0</v>
      </c>
      <c r="N39" s="24">
        <v>0</v>
      </c>
      <c r="O39" s="25">
        <v>0</v>
      </c>
      <c r="P39" s="26">
        <v>0</v>
      </c>
      <c r="Q39" s="26">
        <v>0</v>
      </c>
      <c r="R39" s="27">
        <f t="shared" si="0"/>
        <v>6960</v>
      </c>
    </row>
    <row r="40" spans="1:18" s="30" customFormat="1" ht="45" customHeight="1">
      <c r="A40" s="18"/>
      <c r="B40" s="20" t="s">
        <v>46</v>
      </c>
      <c r="C40" s="20" t="s">
        <v>113</v>
      </c>
      <c r="D40" s="20" t="s">
        <v>120</v>
      </c>
      <c r="E40" s="20" t="s">
        <v>28</v>
      </c>
      <c r="F40" s="65" t="s">
        <v>121</v>
      </c>
      <c r="G40" s="21" t="s">
        <v>49</v>
      </c>
      <c r="H40" s="21" t="s">
        <v>23</v>
      </c>
      <c r="I40" s="21" t="s">
        <v>23</v>
      </c>
      <c r="J40" s="20" t="s">
        <v>24</v>
      </c>
      <c r="K40" s="29">
        <v>5684</v>
      </c>
      <c r="L40" s="31">
        <v>46011</v>
      </c>
      <c r="M40" s="24">
        <v>0</v>
      </c>
      <c r="N40" s="24">
        <v>0</v>
      </c>
      <c r="O40" s="25">
        <v>0</v>
      </c>
      <c r="P40" s="26">
        <v>0</v>
      </c>
      <c r="Q40" s="26">
        <v>0</v>
      </c>
      <c r="R40" s="27">
        <f t="shared" si="0"/>
        <v>5684</v>
      </c>
    </row>
    <row r="41" spans="1:18" s="30" customFormat="1" ht="45" customHeight="1">
      <c r="A41" s="18"/>
      <c r="B41" s="20" t="s">
        <v>46</v>
      </c>
      <c r="C41" s="20" t="s">
        <v>114</v>
      </c>
      <c r="D41" s="20" t="s">
        <v>120</v>
      </c>
      <c r="E41" s="20" t="s">
        <v>28</v>
      </c>
      <c r="F41" s="65" t="s">
        <v>121</v>
      </c>
      <c r="G41" s="21" t="s">
        <v>49</v>
      </c>
      <c r="H41" s="21" t="s">
        <v>23</v>
      </c>
      <c r="I41" s="21" t="s">
        <v>23</v>
      </c>
      <c r="J41" s="20" t="s">
        <v>24</v>
      </c>
      <c r="K41" s="29">
        <v>5568</v>
      </c>
      <c r="L41" s="31">
        <v>46011</v>
      </c>
      <c r="M41" s="24">
        <v>0</v>
      </c>
      <c r="N41" s="24">
        <v>0</v>
      </c>
      <c r="O41" s="25">
        <v>0</v>
      </c>
      <c r="P41" s="26">
        <v>0</v>
      </c>
      <c r="Q41" s="26">
        <v>0</v>
      </c>
      <c r="R41" s="27">
        <f t="shared" si="0"/>
        <v>5568</v>
      </c>
    </row>
    <row r="42" spans="1:18" s="30" customFormat="1" ht="45" customHeight="1">
      <c r="A42" s="18"/>
      <c r="B42" s="20" t="s">
        <v>46</v>
      </c>
      <c r="C42" s="20" t="s">
        <v>115</v>
      </c>
      <c r="D42" s="20" t="s">
        <v>120</v>
      </c>
      <c r="E42" s="20" t="s">
        <v>28</v>
      </c>
      <c r="F42" s="65" t="s">
        <v>121</v>
      </c>
      <c r="G42" s="21" t="s">
        <v>49</v>
      </c>
      <c r="H42" s="21" t="s">
        <v>23</v>
      </c>
      <c r="I42" s="21" t="s">
        <v>23</v>
      </c>
      <c r="J42" s="20" t="s">
        <v>24</v>
      </c>
      <c r="K42" s="29">
        <v>2088</v>
      </c>
      <c r="L42" s="31">
        <v>46011</v>
      </c>
      <c r="M42" s="24">
        <v>0</v>
      </c>
      <c r="N42" s="24">
        <v>0</v>
      </c>
      <c r="O42" s="25">
        <v>0</v>
      </c>
      <c r="P42" s="26">
        <v>0</v>
      </c>
      <c r="Q42" s="26">
        <v>0</v>
      </c>
      <c r="R42" s="27">
        <f t="shared" si="0"/>
        <v>2088</v>
      </c>
    </row>
    <row r="43" spans="1:18" s="30" customFormat="1" ht="45" customHeight="1">
      <c r="A43" s="18"/>
      <c r="B43" s="20" t="s">
        <v>46</v>
      </c>
      <c r="C43" s="20" t="s">
        <v>116</v>
      </c>
      <c r="D43" s="20" t="s">
        <v>120</v>
      </c>
      <c r="E43" s="20" t="s">
        <v>28</v>
      </c>
      <c r="F43" s="65" t="s">
        <v>121</v>
      </c>
      <c r="G43" s="21" t="s">
        <v>49</v>
      </c>
      <c r="H43" s="21" t="s">
        <v>23</v>
      </c>
      <c r="I43" s="21" t="s">
        <v>23</v>
      </c>
      <c r="J43" s="20" t="s">
        <v>24</v>
      </c>
      <c r="K43" s="29">
        <v>2088</v>
      </c>
      <c r="L43" s="31">
        <v>46011</v>
      </c>
      <c r="M43" s="24">
        <v>0</v>
      </c>
      <c r="N43" s="24">
        <v>0</v>
      </c>
      <c r="O43" s="25">
        <v>0</v>
      </c>
      <c r="P43" s="26">
        <v>0</v>
      </c>
      <c r="Q43" s="26">
        <v>0</v>
      </c>
      <c r="R43" s="27">
        <f t="shared" si="0"/>
        <v>2088</v>
      </c>
    </row>
    <row r="44" spans="1:18" s="30" customFormat="1" ht="45" customHeight="1">
      <c r="A44" s="18"/>
      <c r="B44" s="20" t="s">
        <v>46</v>
      </c>
      <c r="C44" s="20" t="s">
        <v>117</v>
      </c>
      <c r="D44" s="20" t="s">
        <v>120</v>
      </c>
      <c r="E44" s="20" t="s">
        <v>28</v>
      </c>
      <c r="F44" s="65" t="s">
        <v>121</v>
      </c>
      <c r="G44" s="21" t="s">
        <v>49</v>
      </c>
      <c r="H44" s="21" t="s">
        <v>23</v>
      </c>
      <c r="I44" s="21" t="s">
        <v>23</v>
      </c>
      <c r="J44" s="20" t="s">
        <v>24</v>
      </c>
      <c r="K44" s="29">
        <v>2088</v>
      </c>
      <c r="L44" s="31">
        <v>46011</v>
      </c>
      <c r="M44" s="24">
        <v>0</v>
      </c>
      <c r="N44" s="24">
        <v>0</v>
      </c>
      <c r="O44" s="25">
        <v>0</v>
      </c>
      <c r="P44" s="26">
        <v>0</v>
      </c>
      <c r="Q44" s="26">
        <v>0</v>
      </c>
      <c r="R44" s="27">
        <f t="shared" si="0"/>
        <v>2088</v>
      </c>
    </row>
    <row r="45" spans="1:18" s="30" customFormat="1" ht="45" customHeight="1">
      <c r="A45" s="18"/>
      <c r="B45" s="20" t="s">
        <v>46</v>
      </c>
      <c r="C45" s="20" t="s">
        <v>118</v>
      </c>
      <c r="D45" s="20" t="s">
        <v>120</v>
      </c>
      <c r="E45" s="20" t="s">
        <v>28</v>
      </c>
      <c r="F45" s="65" t="s">
        <v>121</v>
      </c>
      <c r="G45" s="21" t="s">
        <v>49</v>
      </c>
      <c r="H45" s="21" t="s">
        <v>23</v>
      </c>
      <c r="I45" s="21" t="s">
        <v>23</v>
      </c>
      <c r="J45" s="20" t="s">
        <v>24</v>
      </c>
      <c r="K45" s="29">
        <v>2088</v>
      </c>
      <c r="L45" s="31">
        <v>46011</v>
      </c>
      <c r="M45" s="24">
        <v>0</v>
      </c>
      <c r="N45" s="24">
        <v>0</v>
      </c>
      <c r="O45" s="25">
        <v>0</v>
      </c>
      <c r="P45" s="26">
        <v>0</v>
      </c>
      <c r="Q45" s="26">
        <v>0</v>
      </c>
      <c r="R45" s="27">
        <f t="shared" si="0"/>
        <v>2088</v>
      </c>
    </row>
    <row r="46" spans="1:18" s="30" customFormat="1" ht="45" customHeight="1">
      <c r="A46" s="18"/>
      <c r="B46" s="20" t="s">
        <v>46</v>
      </c>
      <c r="C46" s="20" t="s">
        <v>119</v>
      </c>
      <c r="D46" s="20" t="s">
        <v>120</v>
      </c>
      <c r="E46" s="20" t="s">
        <v>28</v>
      </c>
      <c r="F46" s="65" t="s">
        <v>121</v>
      </c>
      <c r="G46" s="21" t="s">
        <v>49</v>
      </c>
      <c r="H46" s="21" t="s">
        <v>23</v>
      </c>
      <c r="I46" s="21" t="s">
        <v>23</v>
      </c>
      <c r="J46" s="20" t="s">
        <v>24</v>
      </c>
      <c r="K46" s="29">
        <v>2088</v>
      </c>
      <c r="L46" s="31">
        <v>46011</v>
      </c>
      <c r="M46" s="24">
        <v>0</v>
      </c>
      <c r="N46" s="24">
        <v>0</v>
      </c>
      <c r="O46" s="25">
        <v>0</v>
      </c>
      <c r="P46" s="26">
        <v>0</v>
      </c>
      <c r="Q46" s="26">
        <v>0</v>
      </c>
      <c r="R46" s="27">
        <f t="shared" si="0"/>
        <v>2088</v>
      </c>
    </row>
    <row r="47" spans="1:18" s="30" customFormat="1" ht="30" customHeight="1">
      <c r="A47" s="18"/>
      <c r="B47" s="66" t="s">
        <v>31</v>
      </c>
      <c r="C47" s="66"/>
      <c r="D47" s="66"/>
      <c r="E47" s="66"/>
      <c r="F47" s="66"/>
      <c r="G47" s="66"/>
      <c r="H47" s="66"/>
      <c r="I47" s="66"/>
      <c r="J47" s="66"/>
      <c r="K47" s="32">
        <f>SUM(K16:K46)</f>
        <v>189283.3</v>
      </c>
      <c r="L47" s="33"/>
      <c r="M47" s="34">
        <f t="shared" ref="M47:R47" si="1">SUM(M16:M46)</f>
        <v>0</v>
      </c>
      <c r="N47" s="34">
        <f t="shared" si="1"/>
        <v>0</v>
      </c>
      <c r="O47" s="34">
        <f t="shared" si="1"/>
        <v>0</v>
      </c>
      <c r="P47" s="35">
        <f t="shared" si="1"/>
        <v>0</v>
      </c>
      <c r="Q47" s="35">
        <f t="shared" si="1"/>
        <v>0</v>
      </c>
      <c r="R47" s="36">
        <f>SUM(R16:R46)</f>
        <v>189283.3</v>
      </c>
    </row>
    <row r="48" spans="1:18" s="30" customFormat="1" ht="30" customHeight="1">
      <c r="A48" s="18"/>
      <c r="B48" s="79" t="s">
        <v>32</v>
      </c>
      <c r="C48" s="80"/>
      <c r="D48" s="81"/>
      <c r="E48" s="75"/>
      <c r="F48" s="75"/>
      <c r="G48" s="75"/>
      <c r="H48" s="75"/>
      <c r="I48" s="75"/>
      <c r="J48" s="75"/>
      <c r="K48" s="75"/>
      <c r="L48" s="75"/>
      <c r="M48" s="75"/>
      <c r="N48" s="75"/>
      <c r="O48" s="75"/>
      <c r="P48" s="75"/>
      <c r="Q48" s="75"/>
      <c r="R48" s="75"/>
    </row>
    <row r="49" spans="1:18" s="30" customFormat="1" ht="45" customHeight="1">
      <c r="A49" s="18"/>
      <c r="B49" s="20" t="str">
        <f>+'[1]INVENTARIO 24-27 '!B27</f>
        <v>0000051   5121-0000051</v>
      </c>
      <c r="C49" s="20" t="str">
        <f>+'[1]INVENTARIO 24-27 '!F27</f>
        <v>2 MESAS DUNA PLEGABLE COLOR BLANCO</v>
      </c>
      <c r="D49" s="20" t="str">
        <f>+'[1]INVENTARIO 24-27 '!D27</f>
        <v>1.2.4.1.2.1</v>
      </c>
      <c r="E49" s="20" t="str">
        <f>+'[1]INVENTARIO 24-27 '!J27</f>
        <v>LEOBARDO VAZQUEZ REYES</v>
      </c>
      <c r="F49" s="21" t="str">
        <f>+'[1]INVENTARIO 24-27 '!I27</f>
        <v xml:space="preserve">RECIBIDO DE LA ADMINISTRACIÒN 2021-2024 C.F.D.I.  4920,   CRISTAL RAMIREZ CARCAMO  </v>
      </c>
      <c r="G49" s="21" t="s">
        <v>22</v>
      </c>
      <c r="H49" s="21" t="s">
        <v>23</v>
      </c>
      <c r="I49" s="21" t="s">
        <v>23</v>
      </c>
      <c r="J49" s="20" t="s">
        <v>24</v>
      </c>
      <c r="K49" s="29">
        <f>+'[1]INVENTARIO 24-27 '!N27</f>
        <v>-37512.639999999999</v>
      </c>
      <c r="L49" s="23" t="str">
        <f>+'[1]INVENTARIO 24-27 '!M27</f>
        <v>04/02/2022</v>
      </c>
      <c r="M49" s="24">
        <v>0</v>
      </c>
      <c r="N49" s="24">
        <v>0</v>
      </c>
      <c r="O49" s="25">
        <v>0</v>
      </c>
      <c r="P49" s="26">
        <v>0</v>
      </c>
      <c r="Q49" s="26">
        <v>0</v>
      </c>
      <c r="R49" s="37">
        <f t="shared" ref="R49:R54" si="2">+K49-Q49</f>
        <v>-37512.639999999999</v>
      </c>
    </row>
    <row r="50" spans="1:18" s="30" customFormat="1" ht="45" customHeight="1">
      <c r="A50" s="18"/>
      <c r="B50" s="20" t="str">
        <f>+'[1]INVENTARIO 24-27 '!B28</f>
        <v>0000054   5121-0000054</v>
      </c>
      <c r="C50" s="20" t="str">
        <f>+'[1]INVENTARIO 24-27 '!F28</f>
        <v>JUEGO DE CONSULTORIO COLOR NARANJA</v>
      </c>
      <c r="D50" s="20" t="str">
        <f>+'[1]INVENTARIO 24-27 '!D28</f>
        <v>1.2.4.1.2.1</v>
      </c>
      <c r="E50" s="20" t="str">
        <f>+'[1]INVENTARIO 24-27 '!J28</f>
        <v xml:space="preserve">NATALIA VAZQUEZ PEREZ </v>
      </c>
      <c r="F50" s="21" t="str">
        <f>+'[1]INVENTARIO 24-27 '!I28</f>
        <v xml:space="preserve">RECIBIDO DE LA ADMINISTRACIÒN 2021-2024 C.F.D.I.  FQ 4698,  GABRIEL RAYMUNDO MARTINEZ ARANDO  </v>
      </c>
      <c r="G50" s="21" t="s">
        <v>22</v>
      </c>
      <c r="H50" s="21" t="s">
        <v>23</v>
      </c>
      <c r="I50" s="21" t="s">
        <v>23</v>
      </c>
      <c r="J50" s="20" t="s">
        <v>24</v>
      </c>
      <c r="K50" s="29">
        <f>+'[1]INVENTARIO 24-27 '!N28</f>
        <v>6758.82</v>
      </c>
      <c r="L50" s="23" t="str">
        <f>+'[1]INVENTARIO 24-27 '!M28</f>
        <v>04/07/2022</v>
      </c>
      <c r="M50" s="24">
        <v>0</v>
      </c>
      <c r="N50" s="24">
        <v>0</v>
      </c>
      <c r="O50" s="25">
        <v>0</v>
      </c>
      <c r="P50" s="26">
        <v>0</v>
      </c>
      <c r="Q50" s="26">
        <v>0</v>
      </c>
      <c r="R50" s="37">
        <f t="shared" si="2"/>
        <v>6758.82</v>
      </c>
    </row>
    <row r="51" spans="1:18" s="30" customFormat="1" ht="45" customHeight="1">
      <c r="A51" s="18"/>
      <c r="B51" s="20" t="s">
        <v>33</v>
      </c>
      <c r="C51" s="20" t="s">
        <v>34</v>
      </c>
      <c r="D51" s="20" t="s">
        <v>35</v>
      </c>
      <c r="E51" s="20" t="s">
        <v>28</v>
      </c>
      <c r="F51" s="21" t="s">
        <v>36</v>
      </c>
      <c r="G51" s="21" t="s">
        <v>37</v>
      </c>
      <c r="H51" s="21" t="s">
        <v>23</v>
      </c>
      <c r="I51" s="21" t="s">
        <v>23</v>
      </c>
      <c r="J51" s="20" t="s">
        <v>24</v>
      </c>
      <c r="K51" s="29">
        <v>55785.42</v>
      </c>
      <c r="L51" s="31">
        <v>41871</v>
      </c>
      <c r="M51" s="24">
        <v>0</v>
      </c>
      <c r="N51" s="24">
        <v>0</v>
      </c>
      <c r="O51" s="25">
        <v>0</v>
      </c>
      <c r="P51" s="26">
        <v>0</v>
      </c>
      <c r="Q51" s="26">
        <v>0</v>
      </c>
      <c r="R51" s="37">
        <f t="shared" si="2"/>
        <v>55785.42</v>
      </c>
    </row>
    <row r="52" spans="1:18" s="30" customFormat="1" ht="45" customHeight="1">
      <c r="A52" s="18"/>
      <c r="B52" s="20" t="s">
        <v>46</v>
      </c>
      <c r="C52" s="20" t="s">
        <v>122</v>
      </c>
      <c r="D52" s="20" t="s">
        <v>134</v>
      </c>
      <c r="E52" s="20" t="s">
        <v>28</v>
      </c>
      <c r="F52" s="21">
        <v>2077</v>
      </c>
      <c r="G52" s="21" t="s">
        <v>49</v>
      </c>
      <c r="H52" s="21" t="s">
        <v>23</v>
      </c>
      <c r="I52" s="21" t="s">
        <v>23</v>
      </c>
      <c r="J52" s="20" t="s">
        <v>24</v>
      </c>
      <c r="K52" s="29">
        <v>17980</v>
      </c>
      <c r="L52" s="31">
        <v>46011</v>
      </c>
      <c r="M52" s="24">
        <v>0</v>
      </c>
      <c r="N52" s="24">
        <v>0</v>
      </c>
      <c r="O52" s="25">
        <v>0</v>
      </c>
      <c r="P52" s="26">
        <v>0</v>
      </c>
      <c r="Q52" s="26">
        <v>0</v>
      </c>
      <c r="R52" s="37">
        <f t="shared" si="2"/>
        <v>17980</v>
      </c>
    </row>
    <row r="53" spans="1:18" s="30" customFormat="1" ht="45" customHeight="1">
      <c r="A53" s="18"/>
      <c r="B53" s="20" t="s">
        <v>46</v>
      </c>
      <c r="C53" s="20" t="s">
        <v>123</v>
      </c>
      <c r="D53" s="20" t="s">
        <v>134</v>
      </c>
      <c r="E53" s="20" t="s">
        <v>28</v>
      </c>
      <c r="F53" s="21">
        <v>2077</v>
      </c>
      <c r="G53" s="21" t="s">
        <v>49</v>
      </c>
      <c r="H53" s="21" t="s">
        <v>23</v>
      </c>
      <c r="I53" s="21" t="s">
        <v>23</v>
      </c>
      <c r="J53" s="20" t="s">
        <v>24</v>
      </c>
      <c r="K53" s="29">
        <v>16240</v>
      </c>
      <c r="L53" s="31">
        <v>46012</v>
      </c>
      <c r="M53" s="24">
        <v>0</v>
      </c>
      <c r="N53" s="24">
        <v>0</v>
      </c>
      <c r="O53" s="25">
        <v>0</v>
      </c>
      <c r="P53" s="26">
        <v>0</v>
      </c>
      <c r="Q53" s="26">
        <v>0</v>
      </c>
      <c r="R53" s="37">
        <f t="shared" si="2"/>
        <v>16240</v>
      </c>
    </row>
    <row r="54" spans="1:18" s="30" customFormat="1" ht="45" customHeight="1">
      <c r="A54" s="18"/>
      <c r="B54" s="20" t="s">
        <v>46</v>
      </c>
      <c r="C54" s="20" t="s">
        <v>124</v>
      </c>
      <c r="D54" s="20" t="s">
        <v>134</v>
      </c>
      <c r="E54" s="20" t="s">
        <v>28</v>
      </c>
      <c r="F54" s="21">
        <v>2077</v>
      </c>
      <c r="G54" s="21" t="s">
        <v>49</v>
      </c>
      <c r="H54" s="21" t="s">
        <v>23</v>
      </c>
      <c r="I54" s="21" t="s">
        <v>23</v>
      </c>
      <c r="J54" s="20" t="s">
        <v>24</v>
      </c>
      <c r="K54" s="29">
        <v>16240</v>
      </c>
      <c r="L54" s="31">
        <v>46013</v>
      </c>
      <c r="M54" s="24">
        <v>0</v>
      </c>
      <c r="N54" s="24">
        <v>0</v>
      </c>
      <c r="O54" s="25">
        <v>0</v>
      </c>
      <c r="P54" s="26">
        <v>0</v>
      </c>
      <c r="Q54" s="26">
        <v>0</v>
      </c>
      <c r="R54" s="37">
        <f t="shared" si="2"/>
        <v>16240</v>
      </c>
    </row>
    <row r="55" spans="1:18" s="30" customFormat="1" ht="30" customHeight="1">
      <c r="A55" s="18"/>
      <c r="B55" s="66" t="s">
        <v>38</v>
      </c>
      <c r="C55" s="66"/>
      <c r="D55" s="66"/>
      <c r="E55" s="66"/>
      <c r="F55" s="66"/>
      <c r="G55" s="66"/>
      <c r="H55" s="66"/>
      <c r="I55" s="66"/>
      <c r="J55" s="66"/>
      <c r="K55" s="32">
        <f>SUM(K49:K54)</f>
        <v>75491.600000000006</v>
      </c>
      <c r="L55" s="38"/>
      <c r="M55" s="34">
        <f>SUM(M49:M51)</f>
        <v>0</v>
      </c>
      <c r="N55" s="34">
        <f>SUM(N49:N51)</f>
        <v>0</v>
      </c>
      <c r="O55" s="34">
        <f>SUM(O49:O51)</f>
        <v>0</v>
      </c>
      <c r="P55" s="34">
        <f>SUM(P49:P51)</f>
        <v>0</v>
      </c>
      <c r="Q55" s="34">
        <f>SUM(Q49:Q51)</f>
        <v>0</v>
      </c>
      <c r="R55" s="36">
        <f>SUM(R49:R54)</f>
        <v>75491.600000000006</v>
      </c>
    </row>
    <row r="56" spans="1:18" s="30" customFormat="1" ht="30" customHeight="1">
      <c r="A56" s="18"/>
      <c r="B56" s="79" t="s">
        <v>39</v>
      </c>
      <c r="C56" s="80"/>
      <c r="D56" s="81"/>
      <c r="E56" s="75"/>
      <c r="F56" s="75"/>
      <c r="G56" s="75"/>
      <c r="H56" s="75"/>
      <c r="I56" s="75"/>
      <c r="J56" s="75"/>
      <c r="K56" s="75"/>
      <c r="L56" s="75"/>
      <c r="M56" s="75"/>
      <c r="N56" s="75"/>
      <c r="O56" s="75"/>
      <c r="P56" s="75"/>
      <c r="Q56" s="75"/>
      <c r="R56" s="75"/>
    </row>
    <row r="57" spans="1:18" s="30" customFormat="1" ht="45" customHeight="1">
      <c r="A57" s="18"/>
      <c r="B57" s="28" t="str">
        <f>+'[1]INVENTARIO 24-27 '!B29</f>
        <v>0000016   5151-0000016 2018/EC/001</v>
      </c>
      <c r="C57" s="20" t="str">
        <f>+'[1]INVENTARIO 24-27 '!F29</f>
        <v>EQUIPO DE COMPUTO HP N/SERIE CNC638087F COLOR NEGRO</v>
      </c>
      <c r="D57" s="20" t="str">
        <f>+'[1]INVENTARIO 24-27 '!D29</f>
        <v>1.2.4.1.3.1</v>
      </c>
      <c r="E57" s="20" t="str">
        <f>+'[1]INVENTARIO 24-27 '!J29</f>
        <v xml:space="preserve">JORGE HERRERO CALLEJA </v>
      </c>
      <c r="F57" s="21" t="str">
        <f>+'[1]INVENTARIO 24-27 '!I29</f>
        <v xml:space="preserve">RECIBIDO DE LA ADMINISTRACIÒN 2021-2024 SIN NINGUN DOCUMENTO </v>
      </c>
      <c r="G57" s="21" t="s">
        <v>22</v>
      </c>
      <c r="H57" s="21" t="s">
        <v>23</v>
      </c>
      <c r="I57" s="21" t="s">
        <v>23</v>
      </c>
      <c r="J57" s="20" t="s">
        <v>24</v>
      </c>
      <c r="K57" s="29">
        <f>+'[1]INVENTARIO 24-27 '!N29</f>
        <v>1</v>
      </c>
      <c r="L57" s="23" t="str">
        <f>+'[1]INVENTARIO 24-27 '!M29</f>
        <v>28/02/2011</v>
      </c>
      <c r="M57" s="24">
        <v>0</v>
      </c>
      <c r="N57" s="24">
        <v>0</v>
      </c>
      <c r="O57" s="25">
        <v>0</v>
      </c>
      <c r="P57" s="26">
        <v>0</v>
      </c>
      <c r="Q57" s="26">
        <v>0</v>
      </c>
      <c r="R57" s="37">
        <f>+K57-Q57</f>
        <v>1</v>
      </c>
    </row>
    <row r="58" spans="1:18" s="30" customFormat="1" ht="45" customHeight="1">
      <c r="A58" s="18"/>
      <c r="B58" s="20" t="str">
        <f>+'[1]INVENTARIO 24-27 '!B30</f>
        <v>0000017   5151-0000017  2018/EC/002</v>
      </c>
      <c r="C58" s="20" t="str">
        <f>+'[1]INVENTARIO 24-27 '!F30</f>
        <v>IMPRESORA LASER JET COLOR NEGRO</v>
      </c>
      <c r="D58" s="20" t="str">
        <f>+'[1]INVENTARIO 24-27 '!D30</f>
        <v>1.2.4.1.3.1</v>
      </c>
      <c r="E58" s="20" t="str">
        <f>+'[1]INVENTARIO 24-27 '!J30</f>
        <v xml:space="preserve">ANDRES PEREZ VAZQUEZ </v>
      </c>
      <c r="F58" s="21" t="str">
        <f>+'[1]INVENTARIO 24-27 '!I30</f>
        <v xml:space="preserve">RECIBIDO DE LA ADMINISTRACIÒN 2021-2024 SIN NINGUN DOCUMENTO </v>
      </c>
      <c r="G58" s="21" t="s">
        <v>22</v>
      </c>
      <c r="H58" s="21" t="s">
        <v>23</v>
      </c>
      <c r="I58" s="21" t="s">
        <v>23</v>
      </c>
      <c r="J58" s="20" t="s">
        <v>24</v>
      </c>
      <c r="K58" s="29">
        <f>+'[1]INVENTARIO 24-27 '!N30</f>
        <v>1</v>
      </c>
      <c r="L58" s="23" t="str">
        <f>+'[1]INVENTARIO 24-27 '!M30</f>
        <v>20/03/2011</v>
      </c>
      <c r="M58" s="24">
        <v>0</v>
      </c>
      <c r="N58" s="24">
        <v>0</v>
      </c>
      <c r="O58" s="25">
        <v>0</v>
      </c>
      <c r="P58" s="26">
        <v>0</v>
      </c>
      <c r="Q58" s="26">
        <v>0</v>
      </c>
      <c r="R58" s="37">
        <f t="shared" ref="R58:R89" si="3">+K58-Q58</f>
        <v>1</v>
      </c>
    </row>
    <row r="59" spans="1:18" s="30" customFormat="1" ht="45" customHeight="1">
      <c r="A59" s="18"/>
      <c r="B59" s="20" t="str">
        <f>+'[1]INVENTARIO 24-27 '!B31</f>
        <v>0000018   5151-0000018 2018/EC/003</v>
      </c>
      <c r="C59" s="20" t="str">
        <f>+'[1]INVENTARIO 24-27 '!F31</f>
        <v>COMPUTADORA AIO PC 8CC8490LM2 COLOR NEGRO</v>
      </c>
      <c r="D59" s="20" t="str">
        <f>+'[1]INVENTARIO 24-27 '!D31</f>
        <v>1.2.4.1.3.1</v>
      </c>
      <c r="E59" s="20" t="str">
        <f>+'[1]INVENTARIO 24-27 '!J31</f>
        <v xml:space="preserve">JOSE ORLANDO ZARAGOZA BECERRA </v>
      </c>
      <c r="F59" s="21" t="str">
        <f>+'[1]INVENTARIO 24-27 '!I31</f>
        <v xml:space="preserve">RECIBIDO DE LA ADMINISTRACIÒN 2021-2024 SIN NINGUN DOCUMENTO </v>
      </c>
      <c r="G59" s="21" t="s">
        <v>22</v>
      </c>
      <c r="H59" s="21" t="s">
        <v>23</v>
      </c>
      <c r="I59" s="21" t="s">
        <v>23</v>
      </c>
      <c r="J59" s="20" t="s">
        <v>24</v>
      </c>
      <c r="K59" s="29">
        <f>+'[1]INVENTARIO 24-27 '!N31</f>
        <v>0</v>
      </c>
      <c r="L59" s="23" t="str">
        <f>+'[1]INVENTARIO 24-27 '!M31</f>
        <v>15/05/2015</v>
      </c>
      <c r="M59" s="24">
        <v>0</v>
      </c>
      <c r="N59" s="24">
        <v>0</v>
      </c>
      <c r="O59" s="25">
        <v>0</v>
      </c>
      <c r="P59" s="26">
        <v>0</v>
      </c>
      <c r="Q59" s="26">
        <v>0</v>
      </c>
      <c r="R59" s="37">
        <f t="shared" si="3"/>
        <v>0</v>
      </c>
    </row>
    <row r="60" spans="1:18" s="30" customFormat="1" ht="45" customHeight="1">
      <c r="A60" s="18"/>
      <c r="B60" s="20" t="str">
        <f>+'[1]INVENTARIO 24-27 '!B32</f>
        <v>0000019   5151-0000019  2018/EC/004</v>
      </c>
      <c r="C60" s="20" t="str">
        <f>+'[1]INVENTARIO 24-27 '!F32</f>
        <v>MULTIFUNCIONAL EPSON IMPRESORA MULTICOLOR X4ER022107</v>
      </c>
      <c r="D60" s="20" t="str">
        <f>+'[1]INVENTARIO 24-27 '!D32</f>
        <v>1.2.4.1.3.1</v>
      </c>
      <c r="E60" s="20" t="str">
        <f>+'[1]INVENTARIO 24-27 '!J32</f>
        <v xml:space="preserve">ANDRES PEREZ VAZQUEZ </v>
      </c>
      <c r="F60" s="21" t="str">
        <f>+'[1]INVENTARIO 24-27 '!I32</f>
        <v xml:space="preserve">RECIBIDO DE LA ADMINISTRACIÒN 2021-2024 SIN NINGUN DOCUMENTO </v>
      </c>
      <c r="G60" s="21" t="s">
        <v>22</v>
      </c>
      <c r="H60" s="21" t="s">
        <v>23</v>
      </c>
      <c r="I60" s="21" t="s">
        <v>23</v>
      </c>
      <c r="J60" s="20" t="s">
        <v>24</v>
      </c>
      <c r="K60" s="29">
        <f>+'[1]INVENTARIO 24-27 '!N32</f>
        <v>1</v>
      </c>
      <c r="L60" s="23" t="str">
        <f>+'[1]INVENTARIO 24-27 '!M32</f>
        <v>19/12/2015</v>
      </c>
      <c r="M60" s="24">
        <v>0</v>
      </c>
      <c r="N60" s="24">
        <v>0</v>
      </c>
      <c r="O60" s="25">
        <v>0</v>
      </c>
      <c r="P60" s="26">
        <v>0</v>
      </c>
      <c r="Q60" s="26">
        <v>0</v>
      </c>
      <c r="R60" s="37">
        <f t="shared" si="3"/>
        <v>1</v>
      </c>
    </row>
    <row r="61" spans="1:18" s="30" customFormat="1" ht="45" customHeight="1">
      <c r="A61" s="18"/>
      <c r="B61" s="20" t="str">
        <f>+'[1]INVENTARIO 24-27 '!B33</f>
        <v>0000020  5111-0000020  2018/EC/005</v>
      </c>
      <c r="C61" s="20" t="str">
        <f>+'[1]INVENTARIO 24-27 '!F33</f>
        <v>MULTIFUNCIONAL LASER HP N/SERIE CNJ8G1Q5HB COLOR NEGRO</v>
      </c>
      <c r="D61" s="20" t="str">
        <f>+'[1]INVENTARIO 24-27 '!D33</f>
        <v>1.2.4.1.3.1</v>
      </c>
      <c r="E61" s="20" t="str">
        <f>+'[1]INVENTARIO 24-27 '!J33</f>
        <v>ARELI SANCHEZ VAZQUEZ</v>
      </c>
      <c r="F61" s="21" t="str">
        <f>+'[1]INVENTARIO 24-27 '!I33</f>
        <v xml:space="preserve">RECIBIDO DE LA ADMINISTRACIÒN 2021-2024 SIN NINGUN DOCUMENTO </v>
      </c>
      <c r="G61" s="21" t="s">
        <v>22</v>
      </c>
      <c r="H61" s="21" t="s">
        <v>23</v>
      </c>
      <c r="I61" s="21" t="s">
        <v>23</v>
      </c>
      <c r="J61" s="20" t="s">
        <v>24</v>
      </c>
      <c r="K61" s="29">
        <f>+'[1]INVENTARIO 24-27 '!N33</f>
        <v>1</v>
      </c>
      <c r="L61" s="23" t="str">
        <f>+'[1]INVENTARIO 24-27 '!M33</f>
        <v>19/12/2015</v>
      </c>
      <c r="M61" s="24">
        <v>0</v>
      </c>
      <c r="N61" s="24">
        <v>0</v>
      </c>
      <c r="O61" s="25">
        <v>0</v>
      </c>
      <c r="P61" s="26">
        <v>0</v>
      </c>
      <c r="Q61" s="26">
        <v>0</v>
      </c>
      <c r="R61" s="37">
        <f t="shared" si="3"/>
        <v>1</v>
      </c>
    </row>
    <row r="62" spans="1:18" s="30" customFormat="1" ht="45" customHeight="1">
      <c r="A62" s="18"/>
      <c r="B62" s="20" t="str">
        <f>+'[1]INVENTARIO 24-27 '!B34</f>
        <v>0000021   5151-0000021  2018/EC/006</v>
      </c>
      <c r="C62" s="20" t="str">
        <f>+'[1]INVENTARIO 24-27 '!F34</f>
        <v>COMPUTADORA AIO PC 8CC82516X5 COLOR NEGRO</v>
      </c>
      <c r="D62" s="20" t="str">
        <f>+'[1]INVENTARIO 24-27 '!D34</f>
        <v>1.2.4.1.3.1</v>
      </c>
      <c r="E62" s="20" t="str">
        <f>+'[1]INVENTARIO 24-27 '!J34</f>
        <v xml:space="preserve">ANDRES PEREZ VAZQUEZ </v>
      </c>
      <c r="F62" s="21" t="str">
        <f>+'[1]INVENTARIO 24-27 '!I34</f>
        <v xml:space="preserve">RECIBIDO DE LA ADMINISTRACIÒN 2021-2024 SIN NINGUN DOCUMENTO </v>
      </c>
      <c r="G62" s="21" t="s">
        <v>22</v>
      </c>
      <c r="H62" s="21" t="s">
        <v>23</v>
      </c>
      <c r="I62" s="21" t="s">
        <v>23</v>
      </c>
      <c r="J62" s="20" t="s">
        <v>24</v>
      </c>
      <c r="K62" s="29">
        <f>+'[1]INVENTARIO 24-27 '!N34</f>
        <v>1</v>
      </c>
      <c r="L62" s="23" t="s">
        <v>40</v>
      </c>
      <c r="M62" s="24">
        <v>0</v>
      </c>
      <c r="N62" s="24">
        <v>0</v>
      </c>
      <c r="O62" s="25">
        <v>0</v>
      </c>
      <c r="P62" s="26">
        <v>0</v>
      </c>
      <c r="Q62" s="26">
        <v>0</v>
      </c>
      <c r="R62" s="37">
        <f t="shared" si="3"/>
        <v>1</v>
      </c>
    </row>
    <row r="63" spans="1:18" s="30" customFormat="1" ht="45" customHeight="1">
      <c r="A63" s="18"/>
      <c r="B63" s="20" t="str">
        <f>+'[1]INVENTARIO 24-27 '!B35</f>
        <v>0000022   5151-0000022  2018/EC/007</v>
      </c>
      <c r="C63" s="20" t="str">
        <f>+'[1]INVENTARIO 24-27 '!F35</f>
        <v>COMPUTADORA HP DESKTOP N/SERIE 4CE4340KS5 COLOR NEGRO</v>
      </c>
      <c r="D63" s="20" t="str">
        <f>+'[1]INVENTARIO 24-27 '!D35</f>
        <v>1.2.4.1.3.1</v>
      </c>
      <c r="E63" s="20" t="str">
        <f>+'[1]INVENTARIO 24-27 '!J35</f>
        <v xml:space="preserve">RAFAEL GOMEZ DE LA CRUZ </v>
      </c>
      <c r="F63" s="21" t="str">
        <f>+'[1]INVENTARIO 24-27 '!I35</f>
        <v xml:space="preserve">RECIBIDO DE LA ADMINISTRACIÒN 2021-2024 SIN NINGUN DOCUMENTO </v>
      </c>
      <c r="G63" s="21" t="s">
        <v>22</v>
      </c>
      <c r="H63" s="21" t="s">
        <v>23</v>
      </c>
      <c r="I63" s="21" t="s">
        <v>23</v>
      </c>
      <c r="J63" s="20" t="s">
        <v>24</v>
      </c>
      <c r="K63" s="29">
        <f>+'[1]INVENTARIO 24-27 '!N35</f>
        <v>1</v>
      </c>
      <c r="L63" s="23" t="str">
        <f>+'[1]INVENTARIO 24-27 '!M35</f>
        <v>14/09/2018</v>
      </c>
      <c r="M63" s="24">
        <v>0</v>
      </c>
      <c r="N63" s="24">
        <v>0</v>
      </c>
      <c r="O63" s="25">
        <v>0</v>
      </c>
      <c r="P63" s="26">
        <v>0</v>
      </c>
      <c r="Q63" s="26">
        <v>0</v>
      </c>
      <c r="R63" s="37">
        <f t="shared" si="3"/>
        <v>1</v>
      </c>
    </row>
    <row r="64" spans="1:18" s="30" customFormat="1" ht="45" customHeight="1">
      <c r="A64" s="18"/>
      <c r="B64" s="20" t="str">
        <f>+'[1]INVENTARIO 24-27 '!B36</f>
        <v>0000023   5111-0000023   2019/EC/004</v>
      </c>
      <c r="C64" s="20" t="str">
        <f>+'[1]INVENTARIO 24-27 '!F36</f>
        <v>DESKTOP AIO HP COLOR NEGRO</v>
      </c>
      <c r="D64" s="20" t="str">
        <f>+'[1]INVENTARIO 24-27 '!D36</f>
        <v>1.2.4.1.3.1</v>
      </c>
      <c r="E64" s="20" t="str">
        <f>+'[1]INVENTARIO 24-27 '!J36</f>
        <v xml:space="preserve">ANDRES PEREZ VAZQUEZ </v>
      </c>
      <c r="F64" s="21" t="str">
        <f>+'[1]INVENTARIO 24-27 '!I36</f>
        <v xml:space="preserve">RECIBIDO DE LA ADMINISTRACIÒN 2021-2024 SIN NINGUN DOCUMENTO </v>
      </c>
      <c r="G64" s="21" t="s">
        <v>22</v>
      </c>
      <c r="H64" s="21" t="s">
        <v>23</v>
      </c>
      <c r="I64" s="21" t="s">
        <v>23</v>
      </c>
      <c r="J64" s="20" t="s">
        <v>24</v>
      </c>
      <c r="K64" s="29">
        <f>+'[1]INVENTARIO 24-27 '!N36</f>
        <v>2699.55</v>
      </c>
      <c r="L64" s="23" t="s">
        <v>41</v>
      </c>
      <c r="M64" s="24">
        <v>0</v>
      </c>
      <c r="N64" s="24">
        <v>0</v>
      </c>
      <c r="O64" s="25">
        <v>0</v>
      </c>
      <c r="P64" s="26">
        <v>0</v>
      </c>
      <c r="Q64" s="26">
        <v>0</v>
      </c>
      <c r="R64" s="37">
        <f t="shared" si="3"/>
        <v>2699.55</v>
      </c>
    </row>
    <row r="65" spans="1:18" s="30" customFormat="1" ht="45" customHeight="1">
      <c r="A65" s="18"/>
      <c r="B65" s="20" t="str">
        <f>+'[1]INVENTARIO 24-27 '!B37</f>
        <v>0000024   5111-0000024  2019/EC/005</v>
      </c>
      <c r="C65" s="20" t="str">
        <f>+'[1]INVENTARIO 24-27 '!F37</f>
        <v xml:space="preserve">COMPUTADORA ALL IN ONE LENOVO YJ00TB9A COLOR BLANCO </v>
      </c>
      <c r="D65" s="20" t="str">
        <f>+'[1]INVENTARIO 24-27 '!D37</f>
        <v>1.2.4.1.3.1</v>
      </c>
      <c r="E65" s="20" t="str">
        <f>+'[1]INVENTARIO 24-27 '!J37</f>
        <v xml:space="preserve">VERONICA VAZQUEZ CARPIO </v>
      </c>
      <c r="F65" s="21" t="str">
        <f>+'[1]INVENTARIO 24-27 '!I37</f>
        <v xml:space="preserve">RECIBIDO DE LA ADMINISTRACIÒN 2021-2024 C.F.D.I. 15473 BEST BUY STORES S DE RL DE CV  </v>
      </c>
      <c r="G65" s="21" t="s">
        <v>22</v>
      </c>
      <c r="H65" s="21" t="s">
        <v>23</v>
      </c>
      <c r="I65" s="21" t="s">
        <v>23</v>
      </c>
      <c r="J65" s="20" t="s">
        <v>24</v>
      </c>
      <c r="K65" s="29">
        <f>+'[1]INVENTARIO 24-27 '!N37</f>
        <v>2699.7</v>
      </c>
      <c r="L65" s="23" t="s">
        <v>42</v>
      </c>
      <c r="M65" s="24">
        <v>0</v>
      </c>
      <c r="N65" s="24">
        <v>0</v>
      </c>
      <c r="O65" s="25">
        <v>0</v>
      </c>
      <c r="P65" s="26">
        <v>0</v>
      </c>
      <c r="Q65" s="26">
        <v>0</v>
      </c>
      <c r="R65" s="37">
        <f t="shared" si="3"/>
        <v>2699.7</v>
      </c>
    </row>
    <row r="66" spans="1:18" s="30" customFormat="1" ht="45" customHeight="1">
      <c r="A66" s="18"/>
      <c r="B66" s="20" t="str">
        <f>+'[1]INVENTARIO 24-27 '!B38</f>
        <v>0000025   5111-0000025   2020/EC/001</v>
      </c>
      <c r="C66" s="20" t="str">
        <f>+'[1]INVENTARIO 24-27 '!F38</f>
        <v>MULTIFUCIONAL  LASSER JET PRO COLOR BLANCO</v>
      </c>
      <c r="D66" s="20" t="str">
        <f>+'[1]INVENTARIO 24-27 '!D38</f>
        <v>1.2.4.1.3.1</v>
      </c>
      <c r="E66" s="20" t="str">
        <f>+'[1]INVENTARIO 24-27 '!J38</f>
        <v xml:space="preserve">ANDRES PEREZ VAZQUEZ </v>
      </c>
      <c r="F66" s="21" t="str">
        <f>+'[1]INVENTARIO 24-27 '!I38</f>
        <v xml:space="preserve">RECIBIDO DE LA ADMINISTRACIÒN 2021-2024 SIN NINGUN DOCUMENTO </v>
      </c>
      <c r="G66" s="21" t="s">
        <v>22</v>
      </c>
      <c r="H66" s="21" t="s">
        <v>23</v>
      </c>
      <c r="I66" s="21" t="s">
        <v>23</v>
      </c>
      <c r="J66" s="20" t="s">
        <v>24</v>
      </c>
      <c r="K66" s="29">
        <f>+'[1]INVENTARIO 24-27 '!N38</f>
        <v>5969.4</v>
      </c>
      <c r="L66" s="23" t="s">
        <v>41</v>
      </c>
      <c r="M66" s="24">
        <v>0</v>
      </c>
      <c r="N66" s="24">
        <v>0</v>
      </c>
      <c r="O66" s="25">
        <v>0</v>
      </c>
      <c r="P66" s="26">
        <v>0</v>
      </c>
      <c r="Q66" s="26">
        <v>0</v>
      </c>
      <c r="R66" s="37">
        <f t="shared" si="3"/>
        <v>5969.4</v>
      </c>
    </row>
    <row r="67" spans="1:18" s="30" customFormat="1" ht="45" customHeight="1">
      <c r="A67" s="18"/>
      <c r="B67" s="20" t="str">
        <f>+'[1]INVENTARIO 24-27 '!B39</f>
        <v>0000026   5111-0000026  2020/EC/002</v>
      </c>
      <c r="C67" s="20" t="str">
        <f>+'[1]INVENTARIO 24-27 '!F39</f>
        <v>COMPUTADORA DE ESCRITORIO DELL MODELO OPTIPLEX 7 LED 21.5 PLD E2216H SERIE 6605838002 COLOLR NEGRO</v>
      </c>
      <c r="D67" s="20" t="str">
        <f>+'[1]INVENTARIO 24-27 '!D39</f>
        <v>1.2.4.1.3.1</v>
      </c>
      <c r="E67" s="20" t="str">
        <f>+'[1]INVENTARIO 24-27 '!J39</f>
        <v xml:space="preserve">YEYMY HERNANDEZ VAZQUEZ </v>
      </c>
      <c r="F67" s="21" t="str">
        <f>+F66</f>
        <v xml:space="preserve">RECIBIDO DE LA ADMINISTRACIÒN 2021-2024 SIN NINGUN DOCUMENTO </v>
      </c>
      <c r="G67" s="21" t="s">
        <v>22</v>
      </c>
      <c r="H67" s="21" t="s">
        <v>23</v>
      </c>
      <c r="I67" s="21" t="s">
        <v>23</v>
      </c>
      <c r="J67" s="20" t="s">
        <v>24</v>
      </c>
      <c r="K67" s="29">
        <f>+'[1]INVENTARIO 24-27 '!N39</f>
        <v>8400</v>
      </c>
      <c r="L67" s="23" t="s">
        <v>41</v>
      </c>
      <c r="M67" s="24">
        <v>0</v>
      </c>
      <c r="N67" s="24">
        <v>0</v>
      </c>
      <c r="O67" s="25">
        <v>0</v>
      </c>
      <c r="P67" s="26">
        <v>0</v>
      </c>
      <c r="Q67" s="26">
        <v>0</v>
      </c>
      <c r="R67" s="37">
        <f t="shared" si="3"/>
        <v>8400</v>
      </c>
    </row>
    <row r="68" spans="1:18" s="30" customFormat="1" ht="45" customHeight="1">
      <c r="A68" s="18"/>
      <c r="B68" s="20" t="str">
        <f>+'[1]INVENTARIO 24-27 '!B40</f>
        <v>0000027   5111-0000027  2021/EC/002</v>
      </c>
      <c r="C68" s="20" t="str">
        <f>+'[1]INVENTARIO 24-27 '!F40</f>
        <v>ESCANER HP COLOR BLANCO L2747-64001</v>
      </c>
      <c r="D68" s="20" t="str">
        <f>+'[1]INVENTARIO 24-27 '!D40</f>
        <v>1.2.4.1.3.1</v>
      </c>
      <c r="E68" s="20" t="str">
        <f>+'[1]INVENTARIO 24-27 '!J40</f>
        <v xml:space="preserve">ANDRES PEREZ VAZQUEZ </v>
      </c>
      <c r="F68" s="21" t="str">
        <f>+F67</f>
        <v xml:space="preserve">RECIBIDO DE LA ADMINISTRACIÒN 2021-2024 SIN NINGUN DOCUMENTO </v>
      </c>
      <c r="G68" s="21" t="str">
        <f>+G67</f>
        <v xml:space="preserve">RECIBIDO EN ENTREGA RECEPCION </v>
      </c>
      <c r="H68" s="21" t="s">
        <v>23</v>
      </c>
      <c r="I68" s="21" t="s">
        <v>23</v>
      </c>
      <c r="J68" s="20" t="s">
        <v>24</v>
      </c>
      <c r="K68" s="29">
        <f>+'[1]INVENTARIO 24-27 '!N40</f>
        <v>7750</v>
      </c>
      <c r="L68" s="23" t="s">
        <v>41</v>
      </c>
      <c r="M68" s="24">
        <v>0</v>
      </c>
      <c r="N68" s="24">
        <v>0</v>
      </c>
      <c r="O68" s="25">
        <v>0</v>
      </c>
      <c r="P68" s="26">
        <v>0</v>
      </c>
      <c r="Q68" s="26">
        <v>0</v>
      </c>
      <c r="R68" s="37">
        <f t="shared" si="3"/>
        <v>7750</v>
      </c>
    </row>
    <row r="69" spans="1:18" s="30" customFormat="1" ht="45" customHeight="1">
      <c r="A69" s="18"/>
      <c r="B69" s="20" t="str">
        <f>+'[1]INVENTARIO 24-27 '!B41</f>
        <v>0000043   5111-0000043</v>
      </c>
      <c r="C69" s="20" t="str">
        <f>+'[1]INVENTARIO 24-27 '!F41</f>
        <v>ADQUISICIONES EJERCICIO 2019</v>
      </c>
      <c r="D69" s="20" t="str">
        <f>+'[1]INVENTARIO 24-27 '!D41</f>
        <v>1.2.4.1.3.1</v>
      </c>
      <c r="E69" s="20" t="str">
        <f>+'[1]INVENTARIO 24-27 '!J40</f>
        <v xml:space="preserve">ANDRES PEREZ VAZQUEZ </v>
      </c>
      <c r="F69" s="21" t="str">
        <f>+F68</f>
        <v xml:space="preserve">RECIBIDO DE LA ADMINISTRACIÒN 2021-2024 SIN NINGUN DOCUMENTO </v>
      </c>
      <c r="G69" s="21" t="str">
        <f>+G68</f>
        <v xml:space="preserve">RECIBIDO EN ENTREGA RECEPCION </v>
      </c>
      <c r="H69" s="21" t="s">
        <v>23</v>
      </c>
      <c r="I69" s="21" t="s">
        <v>23</v>
      </c>
      <c r="J69" s="20" t="s">
        <v>24</v>
      </c>
      <c r="K69" s="29">
        <v>0</v>
      </c>
      <c r="L69" s="23" t="s">
        <v>41</v>
      </c>
      <c r="M69" s="24">
        <v>0</v>
      </c>
      <c r="N69" s="24">
        <v>0</v>
      </c>
      <c r="O69" s="25">
        <v>0</v>
      </c>
      <c r="P69" s="26">
        <v>0</v>
      </c>
      <c r="Q69" s="26">
        <v>0</v>
      </c>
      <c r="R69" s="37">
        <f t="shared" si="3"/>
        <v>0</v>
      </c>
    </row>
    <row r="70" spans="1:18" s="30" customFormat="1" ht="45" customHeight="1">
      <c r="A70" s="18"/>
      <c r="B70" s="20" t="str">
        <f>+'[1]INVENTARIO 24-27 '!B42</f>
        <v>0000044   5111-0000044  2021/EC/002</v>
      </c>
      <c r="C70" s="20" t="str">
        <f>+'[1]INVENTARIO 24-27 '!F42</f>
        <v>LAPTOP HP PAVILION COLOR NEGRO</v>
      </c>
      <c r="D70" s="20" t="str">
        <f>+'[1]INVENTARIO 24-27 '!D42</f>
        <v>1.2.4.1.3.1</v>
      </c>
      <c r="E70" s="20" t="str">
        <f>+'[1]INVENTARIO 24-27 '!J42</f>
        <v xml:space="preserve">JESSICA ALVAREZ HERNANDEZ </v>
      </c>
      <c r="F70" s="21" t="str">
        <f>+'[1]INVENTARIO 24-27 '!I41</f>
        <v xml:space="preserve">RECIBIDO DE LA ADMINISTRACIÒN 2021-2024 SIN NINGUN DOCUMENTO </v>
      </c>
      <c r="G70" s="21" t="s">
        <v>22</v>
      </c>
      <c r="H70" s="21" t="s">
        <v>23</v>
      </c>
      <c r="I70" s="21" t="s">
        <v>23</v>
      </c>
      <c r="J70" s="20" t="s">
        <v>24</v>
      </c>
      <c r="K70" s="29">
        <f>+'[1]INVENTARIO 24-27 '!N42</f>
        <v>9658</v>
      </c>
      <c r="L70" s="23" t="s">
        <v>41</v>
      </c>
      <c r="M70" s="24">
        <v>0</v>
      </c>
      <c r="N70" s="24">
        <v>0</v>
      </c>
      <c r="O70" s="25">
        <v>0</v>
      </c>
      <c r="P70" s="26">
        <v>0</v>
      </c>
      <c r="Q70" s="26">
        <v>0</v>
      </c>
      <c r="R70" s="37">
        <f t="shared" si="3"/>
        <v>9658</v>
      </c>
    </row>
    <row r="71" spans="1:18" s="30" customFormat="1" ht="45" customHeight="1">
      <c r="A71" s="18"/>
      <c r="B71" s="20" t="str">
        <f>+'[1]INVENTARIO 24-27 '!B43</f>
        <v>0000045   5111-0000045 2021/EC/003</v>
      </c>
      <c r="C71" s="20" t="str">
        <f>+'[1]INVENTARIO 24-27 '!F43</f>
        <v>LAPTOP HP240 G7 PROCESADOR INTEL COLOR NEGRO</v>
      </c>
      <c r="D71" s="20" t="str">
        <f>+'[1]INVENTARIO 24-27 '!D43</f>
        <v>1.2.4.1.3.1</v>
      </c>
      <c r="E71" s="20" t="str">
        <f>+'[1]INVENTARIO 24-27 '!J43</f>
        <v xml:space="preserve">LUIS DIAZ VAZQUEZ </v>
      </c>
      <c r="F71" s="21" t="str">
        <f t="shared" ref="F71:F76" si="4">+F70</f>
        <v xml:space="preserve">RECIBIDO DE LA ADMINISTRACIÒN 2021-2024 SIN NINGUN DOCUMENTO </v>
      </c>
      <c r="G71" s="21" t="s">
        <v>22</v>
      </c>
      <c r="H71" s="21" t="s">
        <v>23</v>
      </c>
      <c r="I71" s="21" t="s">
        <v>23</v>
      </c>
      <c r="J71" s="20" t="s">
        <v>24</v>
      </c>
      <c r="K71" s="29">
        <f>+'[1]INVENTARIO 24-27 '!N43</f>
        <v>13533.34</v>
      </c>
      <c r="L71" s="23" t="s">
        <v>41</v>
      </c>
      <c r="M71" s="24">
        <v>0</v>
      </c>
      <c r="N71" s="24">
        <v>0</v>
      </c>
      <c r="O71" s="25">
        <v>0</v>
      </c>
      <c r="P71" s="26">
        <v>0</v>
      </c>
      <c r="Q71" s="26">
        <v>0</v>
      </c>
      <c r="R71" s="37">
        <f t="shared" si="3"/>
        <v>13533.34</v>
      </c>
    </row>
    <row r="72" spans="1:18" s="30" customFormat="1" ht="45" customHeight="1">
      <c r="A72" s="18"/>
      <c r="B72" s="20" t="str">
        <f>+'[1]INVENTARIO 24-27 '!B44</f>
        <v>0000046   5111-0000046   2021/EC/004</v>
      </c>
      <c r="C72" s="20" t="str">
        <f>+'[1]INVENTARIO 24-27 '!F44</f>
        <v>LAPTOP HUAWEIEMATEBOOOK COLOR GRIS</v>
      </c>
      <c r="D72" s="20" t="str">
        <f>+'[1]INVENTARIO 24-27 '!D44</f>
        <v>1.2.4.1.3.1</v>
      </c>
      <c r="E72" s="20" t="str">
        <f>+'[1]INVENTARIO 24-27 '!J44</f>
        <v xml:space="preserve">ANDRES PEREZ VAZQUEZ </v>
      </c>
      <c r="F72" s="21" t="str">
        <f t="shared" si="4"/>
        <v xml:space="preserve">RECIBIDO DE LA ADMINISTRACIÒN 2021-2024 SIN NINGUN DOCUMENTO </v>
      </c>
      <c r="G72" s="21" t="s">
        <v>22</v>
      </c>
      <c r="H72" s="21" t="s">
        <v>23</v>
      </c>
      <c r="I72" s="21" t="s">
        <v>23</v>
      </c>
      <c r="J72" s="20" t="s">
        <v>24</v>
      </c>
      <c r="K72" s="29">
        <f>+'[1]INVENTARIO 24-27 '!N44</f>
        <v>13726.67</v>
      </c>
      <c r="L72" s="23" t="str">
        <f>+'[1]INVENTARIO 24-27 '!M44</f>
        <v>31/12/2021</v>
      </c>
      <c r="M72" s="24">
        <v>0</v>
      </c>
      <c r="N72" s="24">
        <v>0</v>
      </c>
      <c r="O72" s="25">
        <v>0</v>
      </c>
      <c r="P72" s="26">
        <v>0</v>
      </c>
      <c r="Q72" s="26">
        <v>0</v>
      </c>
      <c r="R72" s="37">
        <f t="shared" si="3"/>
        <v>13726.67</v>
      </c>
    </row>
    <row r="73" spans="1:18" s="30" customFormat="1" ht="45" customHeight="1">
      <c r="A73" s="18"/>
      <c r="B73" s="20" t="str">
        <f>+'[1]INVENTARIO 24-27 '!B45</f>
        <v>0000050   5111-0000050     2019//EC/006</v>
      </c>
      <c r="C73" s="20" t="str">
        <f>+'[1]INVENTARIO 24-27 '!F45</f>
        <v>MULTIFUNCIONAL BROTHER MPC J6930DW COLOR NEGRO</v>
      </c>
      <c r="D73" s="20" t="str">
        <f>+'[1]INVENTARIO 24-27 '!D45</f>
        <v>1.2.4.1.3.1</v>
      </c>
      <c r="E73" s="20" t="str">
        <f>+'[1]INVENTARIO 24-27 '!J45</f>
        <v xml:space="preserve">ANDRES PEREZ VAZQUEZ </v>
      </c>
      <c r="F73" s="21" t="str">
        <f t="shared" si="4"/>
        <v xml:space="preserve">RECIBIDO DE LA ADMINISTRACIÒN 2021-2024 SIN NINGUN DOCUMENTO </v>
      </c>
      <c r="G73" s="21" t="str">
        <f>+G72</f>
        <v xml:space="preserve">RECIBIDO EN ENTREGA RECEPCION </v>
      </c>
      <c r="H73" s="21" t="s">
        <v>23</v>
      </c>
      <c r="I73" s="21" t="s">
        <v>23</v>
      </c>
      <c r="J73" s="20" t="s">
        <v>24</v>
      </c>
      <c r="K73" s="29">
        <f>+'[1]INVENTARIO 24-27 '!N45</f>
        <v>1979.7</v>
      </c>
      <c r="L73" s="23" t="str">
        <f>+'[1]INVENTARIO 24-27 '!M45</f>
        <v>14/10/2024</v>
      </c>
      <c r="M73" s="24">
        <v>0</v>
      </c>
      <c r="N73" s="24">
        <v>0</v>
      </c>
      <c r="O73" s="25">
        <v>0</v>
      </c>
      <c r="P73" s="26">
        <v>0</v>
      </c>
      <c r="Q73" s="26">
        <v>0</v>
      </c>
      <c r="R73" s="37">
        <f t="shared" si="3"/>
        <v>1979.7</v>
      </c>
    </row>
    <row r="74" spans="1:18" s="30" customFormat="1" ht="45" customHeight="1">
      <c r="A74" s="18"/>
      <c r="B74" s="20" t="str">
        <f>+'[1]INVENTARIO 24-27 '!B46</f>
        <v>0000052   5111-0000052</v>
      </c>
      <c r="C74" s="20" t="str">
        <f>+'[1]INVENTARIO 24-27 '!F46</f>
        <v>COMPUTADORA ALL IN ONE LENOVO 5 N° YJ01A914 COLOR NEGRO</v>
      </c>
      <c r="D74" s="20" t="str">
        <f>+'[1]INVENTARIO 24-27 '!D46</f>
        <v>1.2.4.1.3.1</v>
      </c>
      <c r="E74" s="20" t="str">
        <f>+'[1]INVENTARIO 24-27 '!J46</f>
        <v>ARELI SANCHEZ VAZQUEZ</v>
      </c>
      <c r="F74" s="21" t="str">
        <f t="shared" si="4"/>
        <v xml:space="preserve">RECIBIDO DE LA ADMINISTRACIÒN 2021-2024 SIN NINGUN DOCUMENTO </v>
      </c>
      <c r="G74" s="21" t="s">
        <v>22</v>
      </c>
      <c r="H74" s="21" t="s">
        <v>23</v>
      </c>
      <c r="I74" s="21" t="s">
        <v>23</v>
      </c>
      <c r="J74" s="20" t="s">
        <v>24</v>
      </c>
      <c r="K74" s="29">
        <f>+'[1]INVENTARIO 24-27 '!N46</f>
        <v>-23343.33</v>
      </c>
      <c r="L74" s="23" t="str">
        <f>+'[1]INVENTARIO 24-27 '!M46</f>
        <v>29/04/2022</v>
      </c>
      <c r="M74" s="24">
        <v>0</v>
      </c>
      <c r="N74" s="24">
        <v>0</v>
      </c>
      <c r="O74" s="25">
        <v>0</v>
      </c>
      <c r="P74" s="26">
        <v>0</v>
      </c>
      <c r="Q74" s="26">
        <v>0</v>
      </c>
      <c r="R74" s="37">
        <f t="shared" si="3"/>
        <v>-23343.33</v>
      </c>
    </row>
    <row r="75" spans="1:18" s="30" customFormat="1" ht="45" customHeight="1">
      <c r="A75" s="18"/>
      <c r="B75" s="20" t="str">
        <f>+'[1]INVENTARIO 24-27 '!B47</f>
        <v>0000053   5111-0000053</v>
      </c>
      <c r="C75" s="20" t="str">
        <f>+'[1]INVENTARIO 24-27 '!F47</f>
        <v>ALL IN ONE LENOVO 5 N/SERIE SYJ019GZW COLOR NEGRA</v>
      </c>
      <c r="D75" s="20" t="str">
        <f>+'[1]INVENTARIO 24-27 '!D47</f>
        <v>1.2.4.1.3.1</v>
      </c>
      <c r="E75" s="20" t="str">
        <f>+'[1]INVENTARIO 24-27 '!J47</f>
        <v xml:space="preserve">DOMINGO SANTIAGO SALVADOR </v>
      </c>
      <c r="F75" s="21" t="str">
        <f t="shared" si="4"/>
        <v xml:space="preserve">RECIBIDO DE LA ADMINISTRACIÒN 2021-2024 SIN NINGUN DOCUMENTO </v>
      </c>
      <c r="G75" s="21" t="str">
        <f>+G74</f>
        <v xml:space="preserve">RECIBIDO EN ENTREGA RECEPCION </v>
      </c>
      <c r="H75" s="21" t="s">
        <v>23</v>
      </c>
      <c r="I75" s="21" t="s">
        <v>23</v>
      </c>
      <c r="J75" s="20" t="s">
        <v>24</v>
      </c>
      <c r="K75" s="29">
        <f>+'[1]INVENTARIO 24-27 '!N47</f>
        <v>24421.39</v>
      </c>
      <c r="L75" s="23" t="str">
        <f>+'[1]INVENTARIO 24-27 '!M47</f>
        <v>15/06/2022</v>
      </c>
      <c r="M75" s="24">
        <v>0</v>
      </c>
      <c r="N75" s="24">
        <v>0</v>
      </c>
      <c r="O75" s="25">
        <v>0</v>
      </c>
      <c r="P75" s="26">
        <v>0</v>
      </c>
      <c r="Q75" s="26">
        <v>0</v>
      </c>
      <c r="R75" s="37">
        <f t="shared" si="3"/>
        <v>24421.39</v>
      </c>
    </row>
    <row r="76" spans="1:18" s="30" customFormat="1" ht="45" customHeight="1">
      <c r="A76" s="18"/>
      <c r="B76" s="20" t="str">
        <f>+'[1]INVENTARIO 24-27 '!B48</f>
        <v>0000064   5111-0000064</v>
      </c>
      <c r="C76" s="20" t="str">
        <f>+'[1]INVENTARIO 24-27 '!F48</f>
        <v>LAPTOP ISUS VIVOBOOK COLOR AZUL</v>
      </c>
      <c r="D76" s="20" t="str">
        <f>+'[1]INVENTARIO 24-27 '!D48</f>
        <v>1.2.4.1.3.1</v>
      </c>
      <c r="E76" s="20" t="str">
        <f>+'[1]INVENTARIO 24-27 '!J48</f>
        <v xml:space="preserve">ANDRES PEREZ VAZQUEZ </v>
      </c>
      <c r="F76" s="21" t="str">
        <f t="shared" si="4"/>
        <v xml:space="preserve">RECIBIDO DE LA ADMINISTRACIÒN 2021-2024 SIN NINGUN DOCUMENTO </v>
      </c>
      <c r="G76" s="21" t="s">
        <v>22</v>
      </c>
      <c r="H76" s="21" t="s">
        <v>23</v>
      </c>
      <c r="I76" s="21" t="s">
        <v>23</v>
      </c>
      <c r="J76" s="20" t="s">
        <v>24</v>
      </c>
      <c r="K76" s="29">
        <f>+'[1]INVENTARIO 24-27 '!N48</f>
        <v>16410</v>
      </c>
      <c r="L76" s="23" t="str">
        <f>+'[1]INVENTARIO 24-27 '!M48</f>
        <v>20/08/2024</v>
      </c>
      <c r="M76" s="24">
        <v>0</v>
      </c>
      <c r="N76" s="24">
        <v>0</v>
      </c>
      <c r="O76" s="25">
        <v>0</v>
      </c>
      <c r="P76" s="26">
        <v>0</v>
      </c>
      <c r="Q76" s="26">
        <v>0</v>
      </c>
      <c r="R76" s="37">
        <f t="shared" si="3"/>
        <v>16410</v>
      </c>
    </row>
    <row r="77" spans="1:18" s="30" customFormat="1" ht="45" customHeight="1">
      <c r="A77" s="39"/>
      <c r="B77" s="20" t="s">
        <v>43</v>
      </c>
      <c r="C77" s="20" t="s">
        <v>44</v>
      </c>
      <c r="D77" s="20" t="s">
        <v>45</v>
      </c>
      <c r="E77" s="20" t="s">
        <v>28</v>
      </c>
      <c r="F77" s="21" t="s">
        <v>36</v>
      </c>
      <c r="G77" s="21" t="s">
        <v>30</v>
      </c>
      <c r="H77" s="21" t="s">
        <v>23</v>
      </c>
      <c r="I77" s="21" t="s">
        <v>23</v>
      </c>
      <c r="J77" s="20" t="s">
        <v>24</v>
      </c>
      <c r="K77" s="29">
        <v>174762.09</v>
      </c>
      <c r="L77" s="31">
        <v>45524</v>
      </c>
      <c r="M77" s="24">
        <v>0</v>
      </c>
      <c r="N77" s="24">
        <v>0</v>
      </c>
      <c r="O77" s="25">
        <v>0</v>
      </c>
      <c r="P77" s="26">
        <v>0</v>
      </c>
      <c r="Q77" s="26">
        <v>0</v>
      </c>
      <c r="R77" s="37">
        <f t="shared" si="3"/>
        <v>174762.09</v>
      </c>
    </row>
    <row r="78" spans="1:18" s="30" customFormat="1" ht="45" customHeight="1">
      <c r="A78" s="39"/>
      <c r="B78" s="20" t="s">
        <v>46</v>
      </c>
      <c r="C78" s="20" t="s">
        <v>47</v>
      </c>
      <c r="D78" s="20" t="s">
        <v>45</v>
      </c>
      <c r="E78" s="20" t="s">
        <v>28</v>
      </c>
      <c r="F78" s="21" t="s">
        <v>48</v>
      </c>
      <c r="G78" s="21" t="s">
        <v>49</v>
      </c>
      <c r="H78" s="21" t="s">
        <v>23</v>
      </c>
      <c r="I78" s="21" t="s">
        <v>23</v>
      </c>
      <c r="J78" s="20" t="s">
        <v>24</v>
      </c>
      <c r="K78" s="29">
        <v>12992</v>
      </c>
      <c r="L78" s="31">
        <v>45688</v>
      </c>
      <c r="M78" s="24">
        <v>0</v>
      </c>
      <c r="N78" s="24">
        <v>0</v>
      </c>
      <c r="O78" s="25">
        <v>0</v>
      </c>
      <c r="P78" s="26">
        <v>0</v>
      </c>
      <c r="Q78" s="26">
        <v>0</v>
      </c>
      <c r="R78" s="37">
        <f t="shared" si="3"/>
        <v>12992</v>
      </c>
    </row>
    <row r="79" spans="1:18" s="30" customFormat="1" ht="45" customHeight="1">
      <c r="A79" s="39"/>
      <c r="B79" s="20" t="s">
        <v>46</v>
      </c>
      <c r="C79" s="20" t="s">
        <v>47</v>
      </c>
      <c r="D79" s="20" t="s">
        <v>45</v>
      </c>
      <c r="E79" s="20" t="s">
        <v>28</v>
      </c>
      <c r="F79" s="21" t="s">
        <v>48</v>
      </c>
      <c r="G79" s="21" t="s">
        <v>49</v>
      </c>
      <c r="H79" s="21" t="s">
        <v>23</v>
      </c>
      <c r="I79" s="21" t="s">
        <v>23</v>
      </c>
      <c r="J79" s="20" t="s">
        <v>24</v>
      </c>
      <c r="K79" s="29">
        <v>12992</v>
      </c>
      <c r="L79" s="31">
        <v>45688</v>
      </c>
      <c r="M79" s="24">
        <v>0</v>
      </c>
      <c r="N79" s="24">
        <v>0</v>
      </c>
      <c r="O79" s="25">
        <v>0</v>
      </c>
      <c r="P79" s="26">
        <v>0</v>
      </c>
      <c r="Q79" s="26">
        <v>0</v>
      </c>
      <c r="R79" s="37">
        <f t="shared" si="3"/>
        <v>12992</v>
      </c>
    </row>
    <row r="80" spans="1:18" s="30" customFormat="1" ht="45" customHeight="1">
      <c r="A80" s="39"/>
      <c r="B80" s="20" t="s">
        <v>46</v>
      </c>
      <c r="C80" s="20" t="s">
        <v>47</v>
      </c>
      <c r="D80" s="20" t="s">
        <v>45</v>
      </c>
      <c r="E80" s="20" t="s">
        <v>28</v>
      </c>
      <c r="F80" s="21" t="s">
        <v>48</v>
      </c>
      <c r="G80" s="21" t="s">
        <v>49</v>
      </c>
      <c r="H80" s="21" t="s">
        <v>23</v>
      </c>
      <c r="I80" s="21" t="s">
        <v>23</v>
      </c>
      <c r="J80" s="20" t="s">
        <v>24</v>
      </c>
      <c r="K80" s="29">
        <v>12992</v>
      </c>
      <c r="L80" s="31">
        <v>45688</v>
      </c>
      <c r="M80" s="24">
        <v>0</v>
      </c>
      <c r="N80" s="24">
        <v>0</v>
      </c>
      <c r="O80" s="25">
        <v>0</v>
      </c>
      <c r="P80" s="26">
        <v>0</v>
      </c>
      <c r="Q80" s="26">
        <v>0</v>
      </c>
      <c r="R80" s="37">
        <f t="shared" si="3"/>
        <v>12992</v>
      </c>
    </row>
    <row r="81" spans="1:18" s="30" customFormat="1" ht="45" customHeight="1">
      <c r="A81" s="39"/>
      <c r="B81" s="20" t="s">
        <v>46</v>
      </c>
      <c r="C81" s="20" t="s">
        <v>50</v>
      </c>
      <c r="D81" s="20" t="s">
        <v>45</v>
      </c>
      <c r="E81" s="20" t="s">
        <v>28</v>
      </c>
      <c r="F81" s="21" t="s">
        <v>48</v>
      </c>
      <c r="G81" s="21" t="s">
        <v>49</v>
      </c>
      <c r="H81" s="21" t="s">
        <v>23</v>
      </c>
      <c r="I81" s="21" t="s">
        <v>23</v>
      </c>
      <c r="J81" s="20" t="s">
        <v>24</v>
      </c>
      <c r="K81" s="29">
        <v>17748</v>
      </c>
      <c r="L81" s="31">
        <v>45688</v>
      </c>
      <c r="M81" s="24">
        <v>0</v>
      </c>
      <c r="N81" s="24">
        <v>0</v>
      </c>
      <c r="O81" s="25">
        <v>0</v>
      </c>
      <c r="P81" s="26">
        <v>0</v>
      </c>
      <c r="Q81" s="26">
        <v>0</v>
      </c>
      <c r="R81" s="37">
        <f t="shared" si="3"/>
        <v>17748</v>
      </c>
    </row>
    <row r="82" spans="1:18" s="30" customFormat="1" ht="45" customHeight="1">
      <c r="A82" s="39"/>
      <c r="B82" s="20" t="s">
        <v>46</v>
      </c>
      <c r="C82" s="20" t="s">
        <v>51</v>
      </c>
      <c r="D82" s="20" t="s">
        <v>45</v>
      </c>
      <c r="E82" s="20" t="s">
        <v>28</v>
      </c>
      <c r="F82" s="21" t="s">
        <v>48</v>
      </c>
      <c r="G82" s="21" t="s">
        <v>49</v>
      </c>
      <c r="H82" s="21" t="s">
        <v>23</v>
      </c>
      <c r="I82" s="21" t="s">
        <v>23</v>
      </c>
      <c r="J82" s="20" t="s">
        <v>24</v>
      </c>
      <c r="K82" s="29">
        <v>7076</v>
      </c>
      <c r="L82" s="31">
        <v>45688</v>
      </c>
      <c r="M82" s="24">
        <v>0</v>
      </c>
      <c r="N82" s="24">
        <v>0</v>
      </c>
      <c r="O82" s="25">
        <v>0</v>
      </c>
      <c r="P82" s="26">
        <v>0</v>
      </c>
      <c r="Q82" s="26">
        <v>0</v>
      </c>
      <c r="R82" s="37">
        <f t="shared" si="3"/>
        <v>7076</v>
      </c>
    </row>
    <row r="83" spans="1:18" s="30" customFormat="1" ht="45" customHeight="1">
      <c r="A83" s="39"/>
      <c r="B83" s="20" t="s">
        <v>46</v>
      </c>
      <c r="C83" s="20" t="s">
        <v>107</v>
      </c>
      <c r="D83" s="20" t="s">
        <v>45</v>
      </c>
      <c r="E83" s="20" t="s">
        <v>28</v>
      </c>
      <c r="F83" s="21" t="s">
        <v>108</v>
      </c>
      <c r="G83" s="21" t="s">
        <v>49</v>
      </c>
      <c r="H83" s="21" t="s">
        <v>74</v>
      </c>
      <c r="I83" s="21" t="s">
        <v>74</v>
      </c>
      <c r="J83" s="20" t="s">
        <v>109</v>
      </c>
      <c r="K83" s="29">
        <f>11637.93+1862.07</f>
        <v>13500</v>
      </c>
      <c r="L83" s="31">
        <v>45876</v>
      </c>
      <c r="M83" s="24">
        <v>0</v>
      </c>
      <c r="N83" s="24">
        <v>0</v>
      </c>
      <c r="O83" s="25">
        <v>0</v>
      </c>
      <c r="P83" s="26">
        <v>0</v>
      </c>
      <c r="Q83" s="26">
        <v>0</v>
      </c>
      <c r="R83" s="37">
        <f t="shared" si="3"/>
        <v>13500</v>
      </c>
    </row>
    <row r="84" spans="1:18" s="30" customFormat="1" ht="45" customHeight="1">
      <c r="A84" s="39"/>
      <c r="B84" s="20" t="s">
        <v>46</v>
      </c>
      <c r="C84" s="20"/>
      <c r="D84" s="20" t="s">
        <v>45</v>
      </c>
      <c r="E84" s="20" t="s">
        <v>28</v>
      </c>
      <c r="F84" s="21" t="s">
        <v>108</v>
      </c>
      <c r="G84" s="21" t="s">
        <v>49</v>
      </c>
      <c r="H84" s="21" t="s">
        <v>74</v>
      </c>
      <c r="I84" s="21" t="s">
        <v>74</v>
      </c>
      <c r="J84" s="20" t="s">
        <v>109</v>
      </c>
      <c r="K84" s="29">
        <f>16336.21+2613.79</f>
        <v>18950</v>
      </c>
      <c r="L84" s="31">
        <v>45876</v>
      </c>
      <c r="M84" s="24">
        <v>0</v>
      </c>
      <c r="N84" s="24">
        <v>0</v>
      </c>
      <c r="O84" s="25">
        <v>0</v>
      </c>
      <c r="P84" s="26">
        <v>0</v>
      </c>
      <c r="Q84" s="26">
        <v>0</v>
      </c>
      <c r="R84" s="37">
        <f t="shared" si="3"/>
        <v>18950</v>
      </c>
    </row>
    <row r="85" spans="1:18" s="30" customFormat="1" ht="45" customHeight="1">
      <c r="A85" s="39"/>
      <c r="B85" s="20" t="s">
        <v>46</v>
      </c>
      <c r="C85" s="20"/>
      <c r="D85" s="20" t="s">
        <v>45</v>
      </c>
      <c r="E85" s="20" t="s">
        <v>28</v>
      </c>
      <c r="F85" s="21" t="s">
        <v>108</v>
      </c>
      <c r="G85" s="21" t="s">
        <v>49</v>
      </c>
      <c r="H85" s="21" t="s">
        <v>74</v>
      </c>
      <c r="I85" s="21" t="s">
        <v>74</v>
      </c>
      <c r="J85" s="20" t="s">
        <v>109</v>
      </c>
      <c r="K85" s="29">
        <v>5800</v>
      </c>
      <c r="L85" s="31">
        <v>45876</v>
      </c>
      <c r="M85" s="24">
        <v>0</v>
      </c>
      <c r="N85" s="24">
        <v>0</v>
      </c>
      <c r="O85" s="25">
        <v>0</v>
      </c>
      <c r="P85" s="26">
        <v>0</v>
      </c>
      <c r="Q85" s="26">
        <v>0</v>
      </c>
      <c r="R85" s="37">
        <f t="shared" si="3"/>
        <v>5800</v>
      </c>
    </row>
    <row r="86" spans="1:18" s="30" customFormat="1" ht="45" customHeight="1">
      <c r="A86" s="39"/>
      <c r="B86" s="20" t="s">
        <v>46</v>
      </c>
      <c r="C86" s="20" t="s">
        <v>125</v>
      </c>
      <c r="D86" s="20" t="s">
        <v>135</v>
      </c>
      <c r="E86" s="20" t="s">
        <v>28</v>
      </c>
      <c r="F86" s="65" t="s">
        <v>121</v>
      </c>
      <c r="G86" s="21" t="s">
        <v>49</v>
      </c>
      <c r="H86" s="21" t="s">
        <v>74</v>
      </c>
      <c r="I86" s="21" t="s">
        <v>74</v>
      </c>
      <c r="J86" s="20" t="s">
        <v>109</v>
      </c>
      <c r="K86" s="29">
        <v>10440</v>
      </c>
      <c r="L86" s="31">
        <v>46013</v>
      </c>
      <c r="M86" s="24">
        <v>0</v>
      </c>
      <c r="N86" s="24">
        <v>0</v>
      </c>
      <c r="O86" s="25">
        <v>0</v>
      </c>
      <c r="P86" s="26">
        <v>0</v>
      </c>
      <c r="Q86" s="26">
        <v>0</v>
      </c>
      <c r="R86" s="37">
        <f t="shared" si="3"/>
        <v>10440</v>
      </c>
    </row>
    <row r="87" spans="1:18" s="30" customFormat="1" ht="45" customHeight="1">
      <c r="A87" s="39"/>
      <c r="B87" s="20" t="s">
        <v>46</v>
      </c>
      <c r="C87" s="20" t="s">
        <v>131</v>
      </c>
      <c r="D87" s="20" t="s">
        <v>135</v>
      </c>
      <c r="E87" s="20" t="s">
        <v>28</v>
      </c>
      <c r="F87" s="65" t="s">
        <v>128</v>
      </c>
      <c r="G87" s="21" t="s">
        <v>49</v>
      </c>
      <c r="H87" s="21" t="s">
        <v>74</v>
      </c>
      <c r="I87" s="21" t="s">
        <v>74</v>
      </c>
      <c r="J87" s="20" t="s">
        <v>109</v>
      </c>
      <c r="K87" s="29">
        <v>10440</v>
      </c>
      <c r="L87" s="31">
        <v>46014</v>
      </c>
      <c r="M87" s="24">
        <v>0</v>
      </c>
      <c r="N87" s="24">
        <v>0</v>
      </c>
      <c r="O87" s="25">
        <v>0</v>
      </c>
      <c r="P87" s="26">
        <v>0</v>
      </c>
      <c r="Q87" s="26">
        <v>0</v>
      </c>
      <c r="R87" s="37">
        <f t="shared" si="3"/>
        <v>10440</v>
      </c>
    </row>
    <row r="88" spans="1:18" s="30" customFormat="1" ht="45" customHeight="1">
      <c r="A88" s="39"/>
      <c r="B88" s="20" t="s">
        <v>46</v>
      </c>
      <c r="C88" s="20" t="s">
        <v>126</v>
      </c>
      <c r="D88" s="20" t="s">
        <v>135</v>
      </c>
      <c r="E88" s="20" t="s">
        <v>28</v>
      </c>
      <c r="F88" s="65" t="s">
        <v>129</v>
      </c>
      <c r="G88" s="21" t="s">
        <v>49</v>
      </c>
      <c r="H88" s="21" t="s">
        <v>74</v>
      </c>
      <c r="I88" s="21" t="s">
        <v>74</v>
      </c>
      <c r="J88" s="20" t="s">
        <v>109</v>
      </c>
      <c r="K88" s="29">
        <v>3480</v>
      </c>
      <c r="L88" s="31">
        <v>46015</v>
      </c>
      <c r="M88" s="24">
        <v>0</v>
      </c>
      <c r="N88" s="24">
        <v>0</v>
      </c>
      <c r="O88" s="25">
        <v>0</v>
      </c>
      <c r="P88" s="26">
        <v>0</v>
      </c>
      <c r="Q88" s="26">
        <v>0</v>
      </c>
      <c r="R88" s="37">
        <f t="shared" si="3"/>
        <v>3480</v>
      </c>
    </row>
    <row r="89" spans="1:18" s="30" customFormat="1" ht="45" customHeight="1">
      <c r="A89" s="39"/>
      <c r="B89" s="20" t="s">
        <v>46</v>
      </c>
      <c r="C89" s="20" t="s">
        <v>127</v>
      </c>
      <c r="D89" s="20" t="s">
        <v>135</v>
      </c>
      <c r="E89" s="20" t="s">
        <v>28</v>
      </c>
      <c r="F89" s="65" t="s">
        <v>130</v>
      </c>
      <c r="G89" s="21" t="s">
        <v>49</v>
      </c>
      <c r="H89" s="21" t="s">
        <v>74</v>
      </c>
      <c r="I89" s="21" t="s">
        <v>74</v>
      </c>
      <c r="J89" s="20" t="s">
        <v>109</v>
      </c>
      <c r="K89" s="29">
        <v>6960</v>
      </c>
      <c r="L89" s="31">
        <v>46016</v>
      </c>
      <c r="M89" s="24">
        <v>0</v>
      </c>
      <c r="N89" s="24">
        <v>0</v>
      </c>
      <c r="O89" s="25">
        <v>0</v>
      </c>
      <c r="P89" s="26">
        <v>0</v>
      </c>
      <c r="Q89" s="26">
        <v>0</v>
      </c>
      <c r="R89" s="37">
        <f t="shared" si="3"/>
        <v>6960</v>
      </c>
    </row>
    <row r="90" spans="1:18" s="30" customFormat="1" ht="30" customHeight="1">
      <c r="A90" s="39"/>
      <c r="B90" s="66" t="s">
        <v>52</v>
      </c>
      <c r="C90" s="66"/>
      <c r="D90" s="66"/>
      <c r="E90" s="66"/>
      <c r="F90" s="66"/>
      <c r="G90" s="66"/>
      <c r="H90" s="66"/>
      <c r="I90" s="66"/>
      <c r="J90" s="66"/>
      <c r="K90" s="32">
        <f>SUM(K57:K89)</f>
        <v>392042.51</v>
      </c>
      <c r="L90" s="40"/>
      <c r="M90" s="32">
        <f>SUM(M57:M82)</f>
        <v>0</v>
      </c>
      <c r="N90" s="32">
        <f>SUM(N57:N82)</f>
        <v>0</v>
      </c>
      <c r="O90" s="32">
        <f>SUM(O57:O82)</f>
        <v>0</v>
      </c>
      <c r="P90" s="32">
        <f>SUM(P57:P82)</f>
        <v>0</v>
      </c>
      <c r="Q90" s="32">
        <f>SUM(Q57:Q82)</f>
        <v>0</v>
      </c>
      <c r="R90" s="64">
        <f>SUM(R57:R89)</f>
        <v>392042.51</v>
      </c>
    </row>
    <row r="91" spans="1:18" s="30" customFormat="1" ht="30" customHeight="1">
      <c r="A91" s="18"/>
      <c r="B91" s="79" t="s">
        <v>53</v>
      </c>
      <c r="C91" s="80"/>
      <c r="D91" s="81"/>
      <c r="E91" s="75"/>
      <c r="F91" s="75"/>
      <c r="G91" s="75"/>
      <c r="H91" s="75"/>
      <c r="I91" s="75"/>
      <c r="J91" s="75"/>
      <c r="K91" s="75"/>
      <c r="L91" s="75"/>
      <c r="M91" s="75"/>
      <c r="N91" s="75"/>
      <c r="O91" s="75"/>
      <c r="P91" s="75"/>
      <c r="Q91" s="75"/>
      <c r="R91" s="75"/>
    </row>
    <row r="92" spans="1:18" s="30" customFormat="1" ht="45" customHeight="1">
      <c r="A92" s="18"/>
      <c r="B92" s="20" t="str">
        <f>+'[1]INVENTARIO 24-27 '!B50</f>
        <v>0000057   5111-0000057</v>
      </c>
      <c r="C92" s="20" t="str">
        <f>+'[1]INVENTARIO 24-27 '!F50</f>
        <v>LIBRERO DE MADERA 3 REPISAS MADERA</v>
      </c>
      <c r="D92" s="20" t="str">
        <f>+'[1]INVENTARIO 24-27 '!D50</f>
        <v>1.2.4.1.9.1</v>
      </c>
      <c r="E92" s="20" t="str">
        <f>+'[1]INVENTARIO 24-27 '!J50</f>
        <v xml:space="preserve">RAFAEL GOMEZ DE LA CRUZ </v>
      </c>
      <c r="F92" s="21" t="str">
        <f>+F30</f>
        <v xml:space="preserve">RECIBIDO DE LA ADMINISTRACIÒN 2021-2024 SIN NINGUN DOCUMENTO </v>
      </c>
      <c r="G92" s="21" t="s">
        <v>22</v>
      </c>
      <c r="H92" s="21" t="s">
        <v>23</v>
      </c>
      <c r="I92" s="21" t="s">
        <v>23</v>
      </c>
      <c r="J92" s="20" t="s">
        <v>24</v>
      </c>
      <c r="K92" s="29">
        <f>+'[1]INVENTARIO 24-27 '!N50</f>
        <v>11600</v>
      </c>
      <c r="L92" s="23" t="str">
        <f>+'[1]INVENTARIO 24-27 '!M50</f>
        <v>08/02/2023</v>
      </c>
      <c r="M92" s="24">
        <v>0</v>
      </c>
      <c r="N92" s="24">
        <v>0</v>
      </c>
      <c r="O92" s="25">
        <v>0</v>
      </c>
      <c r="P92" s="26">
        <v>0</v>
      </c>
      <c r="Q92" s="26">
        <v>0</v>
      </c>
      <c r="R92" s="37">
        <f>+K92-Q92</f>
        <v>11600</v>
      </c>
    </row>
    <row r="93" spans="1:18" s="30" customFormat="1" ht="45" customHeight="1">
      <c r="A93" s="18"/>
      <c r="B93" s="20" t="str">
        <f>+'[1]INVENTARIO 24-27 '!B51</f>
        <v>0000058   5111-0000058</v>
      </c>
      <c r="C93" s="20" t="str">
        <f>+'[1]INVENTARIO 24-27 '!F51</f>
        <v xml:space="preserve">ESCALERA DE EXTENCION 20 PELDAÑOS GRIS TRUPER </v>
      </c>
      <c r="D93" s="20" t="str">
        <f>+'[1]INVENTARIO 24-27 '!D51</f>
        <v>1.2.4.1.9.1</v>
      </c>
      <c r="E93" s="20" t="str">
        <f>+'[1]INVENTARIO 24-27 '!J51</f>
        <v>LEOBARDO VAZQUEZ REYES</v>
      </c>
      <c r="F93" s="21" t="str">
        <f>+F92</f>
        <v xml:space="preserve">RECIBIDO DE LA ADMINISTRACIÒN 2021-2024 SIN NINGUN DOCUMENTO </v>
      </c>
      <c r="G93" s="21" t="str">
        <f>+G92</f>
        <v xml:space="preserve">RECIBIDO EN ENTREGA RECEPCION </v>
      </c>
      <c r="H93" s="21" t="s">
        <v>23</v>
      </c>
      <c r="I93" s="21" t="s">
        <v>23</v>
      </c>
      <c r="J93" s="20" t="s">
        <v>24</v>
      </c>
      <c r="K93" s="29">
        <f>+'[1]INVENTARIO 24-27 '!N51</f>
        <v>5215</v>
      </c>
      <c r="L93" s="23" t="str">
        <f>+'[1]INVENTARIO 24-27 '!M51</f>
        <v>09/06/2023</v>
      </c>
      <c r="M93" s="24">
        <v>0</v>
      </c>
      <c r="N93" s="24">
        <v>0</v>
      </c>
      <c r="O93" s="25">
        <v>0</v>
      </c>
      <c r="P93" s="26">
        <v>0</v>
      </c>
      <c r="Q93" s="26">
        <v>0</v>
      </c>
      <c r="R93" s="37">
        <f>+K93-Q93</f>
        <v>5215</v>
      </c>
    </row>
    <row r="94" spans="1:18" s="30" customFormat="1" ht="45" customHeight="1">
      <c r="A94" s="18"/>
      <c r="B94" s="20" t="str">
        <f>+'[1]INVENTARIO 24-27 '!B49</f>
        <v>0000055   5111-0000055</v>
      </c>
      <c r="C94" s="20" t="str">
        <f>+'[1]INVENTARIO 24-27 '!F49</f>
        <v>PROYECTOR EPSON XGA X06 N.S. V11H972021COLOR BLANCO</v>
      </c>
      <c r="D94" s="20" t="str">
        <f>+'[1]INVENTARIO 24-27 '!D49</f>
        <v>1.2.4.1.9.1</v>
      </c>
      <c r="E94" s="20" t="str">
        <f>+'[1]INVENTARIO 24-27 '!J49</f>
        <v xml:space="preserve">MTRA. BLANCA ESTELA JUAREZ BECERRA </v>
      </c>
      <c r="F94" s="21" t="str">
        <f>+F93</f>
        <v xml:space="preserve">RECIBIDO DE LA ADMINISTRACIÒN 2021-2024 SIN NINGUN DOCUMENTO </v>
      </c>
      <c r="G94" s="21" t="s">
        <v>22</v>
      </c>
      <c r="H94" s="21" t="s">
        <v>23</v>
      </c>
      <c r="I94" s="21" t="s">
        <v>23</v>
      </c>
      <c r="J94" s="20" t="s">
        <v>24</v>
      </c>
      <c r="K94" s="29">
        <f>+'[1]INVENTARIO 24-27 '!N49</f>
        <v>14924.65</v>
      </c>
      <c r="L94" s="23" t="str">
        <f>+'[1]INVENTARIO 24-27 '!M49</f>
        <v>04/07/2022</v>
      </c>
      <c r="M94" s="24">
        <v>0</v>
      </c>
      <c r="N94" s="24">
        <v>0</v>
      </c>
      <c r="O94" s="25">
        <v>0</v>
      </c>
      <c r="P94" s="26">
        <v>0</v>
      </c>
      <c r="Q94" s="26">
        <v>0</v>
      </c>
      <c r="R94" s="37">
        <f>+K94-Q94</f>
        <v>14924.65</v>
      </c>
    </row>
    <row r="95" spans="1:18" s="30" customFormat="1" ht="45" customHeight="1">
      <c r="A95" s="18"/>
      <c r="B95" s="20" t="s">
        <v>46</v>
      </c>
      <c r="C95" s="20" t="s">
        <v>137</v>
      </c>
      <c r="D95" s="20" t="s">
        <v>136</v>
      </c>
      <c r="E95" s="20" t="s">
        <v>28</v>
      </c>
      <c r="F95" s="21" t="s">
        <v>49</v>
      </c>
      <c r="G95" s="21" t="s">
        <v>145</v>
      </c>
      <c r="H95" s="21" t="s">
        <v>23</v>
      </c>
      <c r="I95" s="21" t="s">
        <v>23</v>
      </c>
      <c r="J95" s="20" t="s">
        <v>24</v>
      </c>
      <c r="K95" s="29">
        <v>44544</v>
      </c>
      <c r="L95" s="42">
        <v>46013</v>
      </c>
      <c r="M95" s="24">
        <v>0</v>
      </c>
      <c r="N95" s="24">
        <v>0</v>
      </c>
      <c r="O95" s="25">
        <v>0</v>
      </c>
      <c r="P95" s="26">
        <v>0</v>
      </c>
      <c r="Q95" s="26">
        <v>0</v>
      </c>
      <c r="R95" s="37">
        <f t="shared" ref="R95:R102" si="5">+K95-Q95</f>
        <v>44544</v>
      </c>
    </row>
    <row r="96" spans="1:18" s="30" customFormat="1" ht="45" customHeight="1">
      <c r="A96" s="18"/>
      <c r="B96" s="20" t="s">
        <v>46</v>
      </c>
      <c r="C96" s="20" t="s">
        <v>138</v>
      </c>
      <c r="D96" s="20" t="s">
        <v>136</v>
      </c>
      <c r="E96" s="20" t="s">
        <v>28</v>
      </c>
      <c r="F96" s="21" t="s">
        <v>49</v>
      </c>
      <c r="G96" s="21" t="s">
        <v>145</v>
      </c>
      <c r="H96" s="21" t="s">
        <v>23</v>
      </c>
      <c r="I96" s="21" t="s">
        <v>23</v>
      </c>
      <c r="J96" s="20" t="s">
        <v>24</v>
      </c>
      <c r="K96" s="29">
        <v>15660</v>
      </c>
      <c r="L96" s="42">
        <v>46013</v>
      </c>
      <c r="M96" s="24">
        <v>0</v>
      </c>
      <c r="N96" s="24">
        <v>0</v>
      </c>
      <c r="O96" s="25">
        <v>0</v>
      </c>
      <c r="P96" s="26">
        <v>0</v>
      </c>
      <c r="Q96" s="26">
        <v>0</v>
      </c>
      <c r="R96" s="37">
        <f t="shared" si="5"/>
        <v>15660</v>
      </c>
    </row>
    <row r="97" spans="1:18" s="30" customFormat="1" ht="45" customHeight="1">
      <c r="A97" s="18"/>
      <c r="B97" s="20" t="s">
        <v>46</v>
      </c>
      <c r="C97" s="20" t="s">
        <v>139</v>
      </c>
      <c r="D97" s="20" t="s">
        <v>136</v>
      </c>
      <c r="E97" s="20" t="s">
        <v>28</v>
      </c>
      <c r="F97" s="21" t="s">
        <v>49</v>
      </c>
      <c r="G97" s="21" t="s">
        <v>145</v>
      </c>
      <c r="H97" s="21" t="s">
        <v>23</v>
      </c>
      <c r="I97" s="21" t="s">
        <v>23</v>
      </c>
      <c r="J97" s="20" t="s">
        <v>24</v>
      </c>
      <c r="K97" s="29">
        <v>9860</v>
      </c>
      <c r="L97" s="42">
        <v>46013</v>
      </c>
      <c r="M97" s="24">
        <v>0</v>
      </c>
      <c r="N97" s="24">
        <v>0</v>
      </c>
      <c r="O97" s="25">
        <v>0</v>
      </c>
      <c r="P97" s="26">
        <v>0</v>
      </c>
      <c r="Q97" s="26">
        <v>0</v>
      </c>
      <c r="R97" s="37">
        <f t="shared" si="5"/>
        <v>9860</v>
      </c>
    </row>
    <row r="98" spans="1:18" s="30" customFormat="1" ht="45" customHeight="1">
      <c r="A98" s="18"/>
      <c r="B98" s="20" t="s">
        <v>46</v>
      </c>
      <c r="C98" s="20" t="s">
        <v>140</v>
      </c>
      <c r="D98" s="20" t="s">
        <v>136</v>
      </c>
      <c r="E98" s="20" t="s">
        <v>28</v>
      </c>
      <c r="F98" s="21" t="s">
        <v>49</v>
      </c>
      <c r="G98" s="21" t="s">
        <v>145</v>
      </c>
      <c r="H98" s="21" t="s">
        <v>23</v>
      </c>
      <c r="I98" s="21" t="s">
        <v>23</v>
      </c>
      <c r="J98" s="20" t="s">
        <v>24</v>
      </c>
      <c r="K98" s="29">
        <v>1160</v>
      </c>
      <c r="L98" s="42">
        <v>46013</v>
      </c>
      <c r="M98" s="24">
        <v>0</v>
      </c>
      <c r="N98" s="24">
        <v>0</v>
      </c>
      <c r="O98" s="25">
        <v>0</v>
      </c>
      <c r="P98" s="26">
        <v>0</v>
      </c>
      <c r="Q98" s="26">
        <v>0</v>
      </c>
      <c r="R98" s="37">
        <f t="shared" si="5"/>
        <v>1160</v>
      </c>
    </row>
    <row r="99" spans="1:18" s="30" customFormat="1" ht="45" customHeight="1">
      <c r="A99" s="18"/>
      <c r="B99" s="20" t="s">
        <v>46</v>
      </c>
      <c r="C99" s="20" t="s">
        <v>141</v>
      </c>
      <c r="D99" s="20" t="s">
        <v>136</v>
      </c>
      <c r="E99" s="20" t="s">
        <v>28</v>
      </c>
      <c r="F99" s="21" t="s">
        <v>49</v>
      </c>
      <c r="G99" s="21" t="s">
        <v>145</v>
      </c>
      <c r="H99" s="21" t="s">
        <v>23</v>
      </c>
      <c r="I99" s="21" t="s">
        <v>23</v>
      </c>
      <c r="J99" s="20" t="s">
        <v>24</v>
      </c>
      <c r="K99" s="29">
        <v>10440</v>
      </c>
      <c r="L99" s="42">
        <v>46013</v>
      </c>
      <c r="M99" s="24">
        <v>0</v>
      </c>
      <c r="N99" s="24">
        <v>0</v>
      </c>
      <c r="O99" s="25">
        <v>0</v>
      </c>
      <c r="P99" s="26">
        <v>0</v>
      </c>
      <c r="Q99" s="26">
        <v>0</v>
      </c>
      <c r="R99" s="37">
        <f t="shared" si="5"/>
        <v>10440</v>
      </c>
    </row>
    <row r="100" spans="1:18" s="30" customFormat="1" ht="45" customHeight="1">
      <c r="A100" s="18"/>
      <c r="B100" s="20" t="s">
        <v>46</v>
      </c>
      <c r="C100" s="20" t="s">
        <v>142</v>
      </c>
      <c r="D100" s="20" t="s">
        <v>136</v>
      </c>
      <c r="E100" s="20" t="s">
        <v>28</v>
      </c>
      <c r="F100" s="21" t="s">
        <v>49</v>
      </c>
      <c r="G100" s="21" t="s">
        <v>145</v>
      </c>
      <c r="H100" s="21" t="s">
        <v>23</v>
      </c>
      <c r="I100" s="21" t="s">
        <v>23</v>
      </c>
      <c r="J100" s="20" t="s">
        <v>24</v>
      </c>
      <c r="K100" s="29">
        <v>1740</v>
      </c>
      <c r="L100" s="42">
        <v>46013</v>
      </c>
      <c r="M100" s="24">
        <v>0</v>
      </c>
      <c r="N100" s="24">
        <v>0</v>
      </c>
      <c r="O100" s="25">
        <v>0</v>
      </c>
      <c r="P100" s="26">
        <v>0</v>
      </c>
      <c r="Q100" s="26">
        <v>0</v>
      </c>
      <c r="R100" s="37">
        <f t="shared" si="5"/>
        <v>1740</v>
      </c>
    </row>
    <row r="101" spans="1:18" s="30" customFormat="1" ht="45" customHeight="1">
      <c r="A101" s="18"/>
      <c r="B101" s="20" t="s">
        <v>46</v>
      </c>
      <c r="C101" s="20" t="s">
        <v>143</v>
      </c>
      <c r="D101" s="20" t="s">
        <v>136</v>
      </c>
      <c r="E101" s="20" t="s">
        <v>28</v>
      </c>
      <c r="F101" s="21" t="s">
        <v>49</v>
      </c>
      <c r="G101" s="21" t="s">
        <v>145</v>
      </c>
      <c r="H101" s="21" t="s">
        <v>23</v>
      </c>
      <c r="I101" s="21" t="s">
        <v>23</v>
      </c>
      <c r="J101" s="20" t="s">
        <v>24</v>
      </c>
      <c r="K101" s="29">
        <v>3480</v>
      </c>
      <c r="L101" s="42">
        <v>46013</v>
      </c>
      <c r="M101" s="24">
        <v>0</v>
      </c>
      <c r="N101" s="24">
        <v>0</v>
      </c>
      <c r="O101" s="25">
        <v>0</v>
      </c>
      <c r="P101" s="26">
        <v>0</v>
      </c>
      <c r="Q101" s="26">
        <v>0</v>
      </c>
      <c r="R101" s="37">
        <f t="shared" si="5"/>
        <v>3480</v>
      </c>
    </row>
    <row r="102" spans="1:18" s="30" customFormat="1" ht="45" customHeight="1">
      <c r="A102" s="18"/>
      <c r="B102" s="20" t="s">
        <v>46</v>
      </c>
      <c r="C102" s="20" t="s">
        <v>144</v>
      </c>
      <c r="D102" s="20" t="s">
        <v>136</v>
      </c>
      <c r="E102" s="20" t="s">
        <v>28</v>
      </c>
      <c r="F102" s="21" t="s">
        <v>49</v>
      </c>
      <c r="G102" s="21" t="s">
        <v>145</v>
      </c>
      <c r="H102" s="21" t="s">
        <v>23</v>
      </c>
      <c r="I102" s="21" t="s">
        <v>23</v>
      </c>
      <c r="J102" s="20" t="s">
        <v>24</v>
      </c>
      <c r="K102" s="29">
        <v>9280</v>
      </c>
      <c r="L102" s="42">
        <v>46013</v>
      </c>
      <c r="M102" s="24">
        <v>0</v>
      </c>
      <c r="N102" s="24">
        <v>0</v>
      </c>
      <c r="O102" s="25">
        <v>0</v>
      </c>
      <c r="P102" s="26">
        <v>0</v>
      </c>
      <c r="Q102" s="26">
        <v>0</v>
      </c>
      <c r="R102" s="37">
        <f t="shared" si="5"/>
        <v>9280</v>
      </c>
    </row>
    <row r="103" spans="1:18" s="30" customFormat="1" ht="30" customHeight="1">
      <c r="A103" s="18"/>
      <c r="B103" s="66" t="s">
        <v>54</v>
      </c>
      <c r="C103" s="66"/>
      <c r="D103" s="66"/>
      <c r="E103" s="66"/>
      <c r="F103" s="66"/>
      <c r="G103" s="66"/>
      <c r="H103" s="66"/>
      <c r="I103" s="66"/>
      <c r="J103" s="66"/>
      <c r="K103" s="32">
        <f>SUM(K92:K102)</f>
        <v>127903.65</v>
      </c>
      <c r="L103" s="38"/>
      <c r="M103" s="34">
        <f>SUM(M16:M93)</f>
        <v>0</v>
      </c>
      <c r="N103" s="34">
        <f>SUM(N16:N93)</f>
        <v>0</v>
      </c>
      <c r="O103" s="34">
        <f>SUM(O16:O93)</f>
        <v>0</v>
      </c>
      <c r="P103" s="35">
        <f>SUM(P16:P93)</f>
        <v>0</v>
      </c>
      <c r="Q103" s="35">
        <f>SUM(Q16:Q93)</f>
        <v>0</v>
      </c>
      <c r="R103" s="36">
        <f>SUM(R92:R102)</f>
        <v>127903.65</v>
      </c>
    </row>
    <row r="104" spans="1:18" s="30" customFormat="1" ht="30" customHeight="1">
      <c r="A104" s="18"/>
      <c r="B104" s="85" t="s">
        <v>55</v>
      </c>
      <c r="C104" s="85"/>
      <c r="D104" s="85"/>
      <c r="E104" s="75"/>
      <c r="F104" s="75"/>
      <c r="G104" s="75"/>
      <c r="H104" s="75"/>
      <c r="I104" s="75"/>
      <c r="J104" s="75"/>
      <c r="K104" s="75"/>
      <c r="L104" s="75"/>
      <c r="M104" s="75"/>
      <c r="N104" s="75"/>
      <c r="O104" s="75"/>
      <c r="P104" s="75"/>
      <c r="Q104" s="75"/>
      <c r="R104" s="75"/>
    </row>
    <row r="105" spans="1:18" s="30" customFormat="1" ht="45" customHeight="1">
      <c r="A105" s="18"/>
      <c r="B105" s="20" t="str">
        <f>+'[1]INVENTARIO 24-27 '!B52</f>
        <v>0000028   5111-0000028  2019/EA/002</v>
      </c>
      <c r="C105" s="20" t="str">
        <f>+'[1]INVENTARIO 24-27 '!F52</f>
        <v>SISTEMA DE 2 MICROFONOS INNALAMBRICOS COLOR NEGRO</v>
      </c>
      <c r="D105" s="20" t="str">
        <f>+'[1]INVENTARIO 24-27 '!D52</f>
        <v>1.2.4.2.1.1</v>
      </c>
      <c r="E105" s="20" t="str">
        <f>+'[1]INVENTARIO 24-27 '!J52</f>
        <v>LEOBARDO VAZQUEZ REYES</v>
      </c>
      <c r="F105" s="21" t="str">
        <f>+F129</f>
        <v xml:space="preserve">RECIBIDO DE LA ADMINISTRACIÒN 2021-2024 SIN NINGUN DOCUMENTO </v>
      </c>
      <c r="G105" s="21" t="str">
        <f>+G129</f>
        <v xml:space="preserve">RECIBIDO EN ENTREGA RECEPCION </v>
      </c>
      <c r="H105" s="21" t="s">
        <v>23</v>
      </c>
      <c r="I105" s="21" t="s">
        <v>23</v>
      </c>
      <c r="J105" s="20" t="s">
        <v>24</v>
      </c>
      <c r="K105" s="41">
        <v>3817.4</v>
      </c>
      <c r="L105" s="23" t="str">
        <f>+'[1]INVENTARIO 24-27 '!M52</f>
        <v>09/10/2019</v>
      </c>
      <c r="M105" s="24">
        <v>0</v>
      </c>
      <c r="N105" s="24">
        <v>0</v>
      </c>
      <c r="O105" s="25">
        <v>0</v>
      </c>
      <c r="P105" s="26">
        <v>0</v>
      </c>
      <c r="Q105" s="26">
        <v>0</v>
      </c>
      <c r="R105" s="37">
        <f>+K105-Q105</f>
        <v>3817.4</v>
      </c>
    </row>
    <row r="106" spans="1:18" s="30" customFormat="1" ht="45" customHeight="1">
      <c r="A106" s="18"/>
      <c r="B106" s="20" t="s">
        <v>56</v>
      </c>
      <c r="C106" s="20" t="s">
        <v>57</v>
      </c>
      <c r="D106" s="20" t="str">
        <f>+'[1]INVENTARIO 24-27 '!D53</f>
        <v>1.2.4.2.1.1</v>
      </c>
      <c r="E106" s="20" t="str">
        <f>+E105</f>
        <v>LEOBARDO VAZQUEZ REYES</v>
      </c>
      <c r="F106" s="21" t="str">
        <f>+F105</f>
        <v xml:space="preserve">RECIBIDO DE LA ADMINISTRACIÒN 2021-2024 SIN NINGUN DOCUMENTO </v>
      </c>
      <c r="G106" s="21" t="str">
        <f>+G105</f>
        <v xml:space="preserve">RECIBIDO EN ENTREGA RECEPCION </v>
      </c>
      <c r="H106" s="21" t="s">
        <v>23</v>
      </c>
      <c r="I106" s="21" t="s">
        <v>23</v>
      </c>
      <c r="J106" s="20" t="s">
        <v>24</v>
      </c>
      <c r="K106" s="41">
        <v>4363.33</v>
      </c>
      <c r="L106" s="42" t="str">
        <f>+'[1]INVENTARIO 24-27 '!M64</f>
        <v>14/10/2024</v>
      </c>
      <c r="M106" s="24">
        <v>0</v>
      </c>
      <c r="N106" s="24">
        <v>0</v>
      </c>
      <c r="O106" s="25">
        <v>0</v>
      </c>
      <c r="P106" s="26">
        <v>0</v>
      </c>
      <c r="Q106" s="26">
        <v>0</v>
      </c>
      <c r="R106" s="37">
        <f>+K106-Q106</f>
        <v>4363.33</v>
      </c>
    </row>
    <row r="107" spans="1:18" s="30" customFormat="1" ht="45" customHeight="1">
      <c r="A107" s="18"/>
      <c r="B107" s="20" t="str">
        <f>+'[1]INVENTARIO 24-27 '!B55</f>
        <v>0000047   5111-0000047  2019/EA/001</v>
      </c>
      <c r="C107" s="20" t="str">
        <f>+'[1]INVENTARIO 24-27 '!F55</f>
        <v>SISTEMA DE AUDIO TRIAMP BAFLE Y 2 BOCINAS COLOR NEGRO</v>
      </c>
      <c r="D107" s="20" t="str">
        <f>+'[1]INVENTARIO 24-27 '!D55</f>
        <v>1.2.4.2.1.1</v>
      </c>
      <c r="E107" s="20" t="s">
        <v>58</v>
      </c>
      <c r="F107" s="21" t="s">
        <v>59</v>
      </c>
      <c r="G107" s="21" t="s">
        <v>37</v>
      </c>
      <c r="H107" s="21" t="s">
        <v>23</v>
      </c>
      <c r="I107" s="21" t="s">
        <v>23</v>
      </c>
      <c r="J107" s="20" t="s">
        <v>24</v>
      </c>
      <c r="K107" s="41">
        <f>+'[1]INVENTARIO 24-27 '!N55</f>
        <v>41388.480000000003</v>
      </c>
      <c r="L107" s="23" t="str">
        <f>+'[1]INVENTARIO 24-27 '!M55</f>
        <v>23/04/2019</v>
      </c>
      <c r="M107" s="24">
        <v>0</v>
      </c>
      <c r="N107" s="24">
        <v>0</v>
      </c>
      <c r="O107" s="25">
        <v>0</v>
      </c>
      <c r="P107" s="26">
        <v>0</v>
      </c>
      <c r="Q107" s="26">
        <v>0</v>
      </c>
      <c r="R107" s="37">
        <f>+K107-Q107</f>
        <v>41388.480000000003</v>
      </c>
    </row>
    <row r="108" spans="1:18" s="30" customFormat="1" ht="45" customHeight="1">
      <c r="A108" s="18"/>
      <c r="B108" s="20" t="s">
        <v>60</v>
      </c>
      <c r="C108" s="20" t="s">
        <v>61</v>
      </c>
      <c r="D108" s="20" t="str">
        <f>+'[1]INVENTARIO 24-27 '!D56</f>
        <v>1.2.4.4.1.1</v>
      </c>
      <c r="E108" s="20" t="s">
        <v>58</v>
      </c>
      <c r="F108" s="21" t="s">
        <v>62</v>
      </c>
      <c r="G108" s="21" t="s">
        <v>30</v>
      </c>
      <c r="H108" s="21" t="s">
        <v>23</v>
      </c>
      <c r="I108" s="21" t="s">
        <v>23</v>
      </c>
      <c r="J108" s="20" t="s">
        <v>24</v>
      </c>
      <c r="K108" s="41">
        <v>17153.79</v>
      </c>
      <c r="L108" s="42">
        <v>41779</v>
      </c>
      <c r="M108" s="24">
        <v>0</v>
      </c>
      <c r="N108" s="24">
        <v>0</v>
      </c>
      <c r="O108" s="25">
        <v>0</v>
      </c>
      <c r="P108" s="26">
        <v>0</v>
      </c>
      <c r="Q108" s="26">
        <v>0</v>
      </c>
      <c r="R108" s="37">
        <f>+K108-Q108</f>
        <v>17153.79</v>
      </c>
    </row>
    <row r="109" spans="1:18" s="30" customFormat="1" ht="30" customHeight="1">
      <c r="A109" s="18"/>
      <c r="B109" s="66" t="s">
        <v>63</v>
      </c>
      <c r="C109" s="66"/>
      <c r="D109" s="66"/>
      <c r="E109" s="66"/>
      <c r="F109" s="66"/>
      <c r="G109" s="66"/>
      <c r="H109" s="66"/>
      <c r="I109" s="66"/>
      <c r="J109" s="66"/>
      <c r="K109" s="32">
        <f>SUM(K105:K108)</f>
        <v>66723</v>
      </c>
      <c r="L109" s="38">
        <v>45807</v>
      </c>
      <c r="M109" s="34">
        <f t="shared" ref="M109:R109" si="6">SUM(M105:M108)</f>
        <v>0</v>
      </c>
      <c r="N109" s="34">
        <f t="shared" si="6"/>
        <v>0</v>
      </c>
      <c r="O109" s="34">
        <f t="shared" si="6"/>
        <v>0</v>
      </c>
      <c r="P109" s="32">
        <f t="shared" si="6"/>
        <v>0</v>
      </c>
      <c r="Q109" s="32">
        <f t="shared" si="6"/>
        <v>0</v>
      </c>
      <c r="R109" s="36">
        <f t="shared" si="6"/>
        <v>66723</v>
      </c>
    </row>
    <row r="110" spans="1:18" s="30" customFormat="1" ht="30" customHeight="1">
      <c r="A110" s="39"/>
      <c r="B110" s="86" t="s">
        <v>64</v>
      </c>
      <c r="C110" s="86"/>
      <c r="D110" s="86"/>
      <c r="E110" s="43"/>
      <c r="F110" s="43"/>
      <c r="G110" s="43"/>
      <c r="H110" s="43"/>
      <c r="I110" s="43"/>
      <c r="J110" s="43"/>
      <c r="K110" s="44"/>
      <c r="L110" s="44"/>
      <c r="M110" s="44"/>
      <c r="N110" s="44"/>
      <c r="O110" s="44"/>
      <c r="P110" s="44"/>
      <c r="Q110" s="44"/>
      <c r="R110" s="44"/>
    </row>
    <row r="111" spans="1:18" s="30" customFormat="1" ht="45" customHeight="1">
      <c r="A111" s="18"/>
      <c r="B111" s="20" t="str">
        <f>+'[1]INVENTARIO 24-27 '!B56</f>
        <v>0000031   5111-0000031  2018/ET/001</v>
      </c>
      <c r="C111" s="28" t="str">
        <f>+'[1]INVENTARIO 24-27 '!F56</f>
        <v>CAMIONETA PIKUP COLOR ARENA TOYOTA 2012</v>
      </c>
      <c r="D111" s="21" t="str">
        <f>+'[1]INVENTARIO 24-27 '!D56</f>
        <v>1.2.4.4.1.1</v>
      </c>
      <c r="E111" s="28" t="str">
        <f>+E24</f>
        <v xml:space="preserve">ANDRES PEREZ VAZQUEZ </v>
      </c>
      <c r="F111" s="21" t="str">
        <f>+F16</f>
        <v xml:space="preserve">RECIBIDO DE LA ADMINISTRACIÒN 2021-2024 SIN NINGUN DOCUMENTO </v>
      </c>
      <c r="G111" s="21" t="s">
        <v>22</v>
      </c>
      <c r="H111" s="21" t="s">
        <v>23</v>
      </c>
      <c r="I111" s="21" t="s">
        <v>23</v>
      </c>
      <c r="J111" s="28" t="s">
        <v>24</v>
      </c>
      <c r="K111" s="45">
        <f>+'[1]INVENTARIO 24-27 '!N56</f>
        <v>-258700.01</v>
      </c>
      <c r="L111" s="23" t="str">
        <f>+'[1]INVENTARIO 24-27 '!M56</f>
        <v>14/10/2024</v>
      </c>
      <c r="M111" s="24">
        <v>0</v>
      </c>
      <c r="N111" s="24">
        <v>0</v>
      </c>
      <c r="O111" s="25">
        <f t="shared" ref="O111:O126" si="7">+N111</f>
        <v>0</v>
      </c>
      <c r="P111" s="26">
        <v>0</v>
      </c>
      <c r="Q111" s="26">
        <f t="shared" ref="Q111:Q126" si="8">+P111</f>
        <v>0</v>
      </c>
      <c r="R111" s="46">
        <f t="shared" ref="R111:R117" si="9">K111</f>
        <v>-258700.01</v>
      </c>
    </row>
    <row r="112" spans="1:18" s="30" customFormat="1" ht="45" customHeight="1">
      <c r="A112" s="18"/>
      <c r="B112" s="47" t="str">
        <f>+'[1]INVENTARIO 24-27 '!B57</f>
        <v>0000032   5111-0000032  2018/ET/002</v>
      </c>
      <c r="C112" s="48" t="str">
        <f>+'[1]INVENTARIO 24-27 '!F57</f>
        <v>CAMIONETA NISSAN DOBLE CABINA COLOR BLANCO</v>
      </c>
      <c r="D112" s="49" t="str">
        <f>+'[1]INVENTARIO 24-27 '!D57</f>
        <v>1.2.4.4.1.1</v>
      </c>
      <c r="E112" s="48" t="str">
        <f>+'[1]INVENTARIO 24-27 '!J57</f>
        <v xml:space="preserve">RAFAEL GOMEZ DE LA CRUZ </v>
      </c>
      <c r="F112" s="49" t="str">
        <f>+F111</f>
        <v xml:space="preserve">RECIBIDO DE LA ADMINISTRACIÒN 2021-2024 SIN NINGUN DOCUMENTO </v>
      </c>
      <c r="G112" s="49" t="str">
        <f>+G111</f>
        <v xml:space="preserve">RECIBIDO EN ENTREGA RECEPCION </v>
      </c>
      <c r="H112" s="49" t="s">
        <v>23</v>
      </c>
      <c r="I112" s="49" t="s">
        <v>23</v>
      </c>
      <c r="J112" s="28" t="s">
        <v>24</v>
      </c>
      <c r="K112" s="50">
        <f>+'[1]INVENTARIO 24-27 '!N57</f>
        <v>100000</v>
      </c>
      <c r="L112" s="51" t="str">
        <f>+'[1]INVENTARIO 24-27 '!M57</f>
        <v>14/10/2024</v>
      </c>
      <c r="M112" s="24">
        <v>0</v>
      </c>
      <c r="N112" s="24">
        <v>0</v>
      </c>
      <c r="O112" s="25">
        <f t="shared" si="7"/>
        <v>0</v>
      </c>
      <c r="P112" s="26">
        <v>0</v>
      </c>
      <c r="Q112" s="26">
        <f t="shared" si="8"/>
        <v>0</v>
      </c>
      <c r="R112" s="46">
        <f t="shared" si="9"/>
        <v>100000</v>
      </c>
    </row>
    <row r="113" spans="1:18" s="30" customFormat="1" ht="45" customHeight="1">
      <c r="A113" s="39"/>
      <c r="B113" s="47" t="str">
        <f>+'[1]INVENTARIO 24-27 '!B58</f>
        <v>0000048   5111-0000048  2019/ET/003</v>
      </c>
      <c r="C113" s="48" t="str">
        <f>+'[1]INVENTARIO 24-27 '!F58</f>
        <v>CAMIONETA TOYOTA HILUX 2019 NO MOTOR 2TRA515344 COLOR BLANCO</v>
      </c>
      <c r="D113" s="49" t="str">
        <f>+'[1]INVENTARIO 24-27 '!D58</f>
        <v>1.2.4.4.1.1</v>
      </c>
      <c r="E113" s="48" t="str">
        <f>+'[1]INVENTARIO 24-27 '!J58</f>
        <v xml:space="preserve">DAMIAN VELEZ CRUZ </v>
      </c>
      <c r="F113" s="49" t="str">
        <f>+'[1]INVENTARIO 24-27 '!I58</f>
        <v xml:space="preserve">RECIBIDO DE LA ADMINISTRACIÒN 2021-2024  C.F.D.I.  L 14499, LIDERAZGO AUTOMOTRIZ DE PUEBLA SA DE CV </v>
      </c>
      <c r="G113" s="49" t="s">
        <v>22</v>
      </c>
      <c r="H113" s="49" t="s">
        <v>23</v>
      </c>
      <c r="I113" s="49" t="s">
        <v>23</v>
      </c>
      <c r="J113" s="28" t="s">
        <v>24</v>
      </c>
      <c r="K113" s="50">
        <f>+'[1]INVENTARIO 24-27 '!N58</f>
        <v>175500</v>
      </c>
      <c r="L113" s="51" t="str">
        <f>+'[1]INVENTARIO 24-27 '!M58</f>
        <v>11/01/2019</v>
      </c>
      <c r="M113" s="24">
        <v>0</v>
      </c>
      <c r="N113" s="24">
        <v>0</v>
      </c>
      <c r="O113" s="25">
        <f t="shared" si="7"/>
        <v>0</v>
      </c>
      <c r="P113" s="26">
        <v>0</v>
      </c>
      <c r="Q113" s="26">
        <f t="shared" si="8"/>
        <v>0</v>
      </c>
      <c r="R113" s="46">
        <f t="shared" si="9"/>
        <v>175500</v>
      </c>
    </row>
    <row r="114" spans="1:18" s="30" customFormat="1" ht="45" customHeight="1">
      <c r="A114" s="39"/>
      <c r="B114" s="47" t="s">
        <v>65</v>
      </c>
      <c r="C114" s="48" t="s">
        <v>66</v>
      </c>
      <c r="D114" s="49" t="s">
        <v>67</v>
      </c>
      <c r="E114" s="48" t="s">
        <v>28</v>
      </c>
      <c r="F114" s="49" t="s">
        <v>36</v>
      </c>
      <c r="G114" s="49" t="s">
        <v>30</v>
      </c>
      <c r="H114" s="49" t="s">
        <v>23</v>
      </c>
      <c r="I114" s="49" t="s">
        <v>23</v>
      </c>
      <c r="J114" s="28" t="s">
        <v>24</v>
      </c>
      <c r="K114" s="50">
        <v>586400.01</v>
      </c>
      <c r="L114" s="52">
        <v>45626</v>
      </c>
      <c r="M114" s="24">
        <v>0</v>
      </c>
      <c r="N114" s="24">
        <v>0</v>
      </c>
      <c r="O114" s="25">
        <f t="shared" si="7"/>
        <v>0</v>
      </c>
      <c r="P114" s="26">
        <v>0</v>
      </c>
      <c r="Q114" s="26">
        <f t="shared" si="8"/>
        <v>0</v>
      </c>
      <c r="R114" s="46">
        <f t="shared" si="9"/>
        <v>586400.01</v>
      </c>
    </row>
    <row r="115" spans="1:18" s="30" customFormat="1" ht="45" customHeight="1">
      <c r="A115" s="39"/>
      <c r="B115" s="47" t="s">
        <v>68</v>
      </c>
      <c r="C115" s="48" t="s">
        <v>69</v>
      </c>
      <c r="D115" s="49" t="s">
        <v>67</v>
      </c>
      <c r="E115" s="48" t="s">
        <v>70</v>
      </c>
      <c r="F115" s="49" t="s">
        <v>71</v>
      </c>
      <c r="G115" s="49" t="s">
        <v>49</v>
      </c>
      <c r="H115" s="49" t="s">
        <v>23</v>
      </c>
      <c r="I115" s="49" t="s">
        <v>23</v>
      </c>
      <c r="J115" s="28" t="s">
        <v>24</v>
      </c>
      <c r="K115" s="50">
        <v>292199.63</v>
      </c>
      <c r="L115" s="52">
        <v>45651</v>
      </c>
      <c r="M115" s="24">
        <v>0</v>
      </c>
      <c r="N115" s="24">
        <v>0</v>
      </c>
      <c r="O115" s="25">
        <f t="shared" si="7"/>
        <v>0</v>
      </c>
      <c r="P115" s="26">
        <v>0</v>
      </c>
      <c r="Q115" s="26">
        <f t="shared" si="8"/>
        <v>0</v>
      </c>
      <c r="R115" s="46">
        <f t="shared" si="9"/>
        <v>292199.63</v>
      </c>
    </row>
    <row r="116" spans="1:18" s="30" customFormat="1" ht="45" customHeight="1">
      <c r="A116" s="39"/>
      <c r="B116" s="47" t="str">
        <f>+'[1]INVENTARIO 24-27 '!B71</f>
        <v>2024/ET/001</v>
      </c>
      <c r="C116" s="48" t="str">
        <f>+'[1]INVENTARIO 24-27 '!F71</f>
        <v xml:space="preserve">CAMIONETA FRONTIER PRO-4X 2.5L  MARCA NISSAN MODELO 2024 </v>
      </c>
      <c r="D116" s="49" t="str">
        <f>+D113</f>
        <v>1.2.4.4.1.1</v>
      </c>
      <c r="E116" s="48" t="str">
        <f>+'[1]INVENTARIO 24-27 '!J71</f>
        <v xml:space="preserve">CARLOS ALBERTO ROMO GAONA </v>
      </c>
      <c r="F116" s="49" t="str">
        <f>+'[1]INVENTARIO 24-27 '!I71</f>
        <v>COMPRA FACTURA ANC 1332 CARGURU</v>
      </c>
      <c r="G116" s="49" t="s">
        <v>49</v>
      </c>
      <c r="H116" s="49" t="s">
        <v>23</v>
      </c>
      <c r="I116" s="49" t="s">
        <v>23</v>
      </c>
      <c r="J116" s="28" t="s">
        <v>24</v>
      </c>
      <c r="K116" s="50">
        <f>+'[1]INVENTARIO 24-27 '!N71</f>
        <v>778900</v>
      </c>
      <c r="L116" s="51" t="str">
        <f>+'[1]INVENTARIO 24-27 '!M71</f>
        <v>30/11/2024</v>
      </c>
      <c r="M116" s="24">
        <v>0</v>
      </c>
      <c r="N116" s="24">
        <v>0</v>
      </c>
      <c r="O116" s="25">
        <v>0</v>
      </c>
      <c r="P116" s="26">
        <v>0</v>
      </c>
      <c r="Q116" s="26">
        <v>0</v>
      </c>
      <c r="R116" s="46">
        <f t="shared" si="9"/>
        <v>778900</v>
      </c>
    </row>
    <row r="117" spans="1:18" s="30" customFormat="1" ht="45" customHeight="1">
      <c r="A117" s="39"/>
      <c r="B117" s="47" t="s">
        <v>46</v>
      </c>
      <c r="C117" s="48" t="s">
        <v>146</v>
      </c>
      <c r="D117" s="49" t="s">
        <v>147</v>
      </c>
      <c r="E117" s="48" t="s">
        <v>28</v>
      </c>
      <c r="F117" s="49" t="s">
        <v>145</v>
      </c>
      <c r="G117" s="49" t="s">
        <v>49</v>
      </c>
      <c r="H117" s="49" t="s">
        <v>23</v>
      </c>
      <c r="I117" s="49" t="s">
        <v>23</v>
      </c>
      <c r="J117" s="28" t="s">
        <v>24</v>
      </c>
      <c r="K117" s="88">
        <v>435000</v>
      </c>
      <c r="L117" s="89" t="s">
        <v>148</v>
      </c>
      <c r="M117" s="24">
        <v>0</v>
      </c>
      <c r="N117" s="24">
        <v>0</v>
      </c>
      <c r="O117" s="25">
        <v>0</v>
      </c>
      <c r="P117" s="26">
        <v>0</v>
      </c>
      <c r="Q117" s="26">
        <v>0</v>
      </c>
      <c r="R117" s="46">
        <f t="shared" si="9"/>
        <v>435000</v>
      </c>
    </row>
    <row r="118" spans="1:18" s="30" customFormat="1" ht="30" customHeight="1">
      <c r="A118" s="18"/>
      <c r="B118" s="66" t="s">
        <v>72</v>
      </c>
      <c r="C118" s="66"/>
      <c r="D118" s="66"/>
      <c r="E118" s="66"/>
      <c r="F118" s="66"/>
      <c r="G118" s="66"/>
      <c r="H118" s="66"/>
      <c r="I118" s="66"/>
      <c r="J118" s="66"/>
      <c r="K118" s="53">
        <f>SUM(K111:K117)</f>
        <v>2109299.63</v>
      </c>
      <c r="L118" s="54"/>
      <c r="M118" s="53">
        <f>SUM(M108:M113)</f>
        <v>0</v>
      </c>
      <c r="N118" s="53">
        <f t="shared" ref="N118" si="10">SUM(N108:N113)</f>
        <v>0</v>
      </c>
      <c r="O118" s="53">
        <f t="shared" ref="O118" si="11">SUM(O108:O113)</f>
        <v>0</v>
      </c>
      <c r="P118" s="53">
        <f t="shared" ref="P118" si="12">SUM(P108:P113)</f>
        <v>0</v>
      </c>
      <c r="Q118" s="53">
        <f t="shared" ref="Q118" si="13">SUM(Q108:Q113)</f>
        <v>0</v>
      </c>
      <c r="R118" s="53">
        <f>SUM(R111:R117)</f>
        <v>2109299.63</v>
      </c>
    </row>
    <row r="119" spans="1:18" s="30" customFormat="1" ht="30" customHeight="1">
      <c r="A119" s="18"/>
      <c r="B119" s="79" t="s">
        <v>149</v>
      </c>
      <c r="C119" s="80"/>
      <c r="D119" s="81"/>
      <c r="E119" s="75"/>
      <c r="F119" s="75"/>
      <c r="G119" s="75"/>
      <c r="H119" s="75"/>
      <c r="I119" s="75"/>
      <c r="J119" s="75"/>
      <c r="K119" s="75"/>
      <c r="L119" s="75"/>
      <c r="M119" s="75"/>
      <c r="N119" s="75"/>
      <c r="O119" s="75"/>
      <c r="P119" s="75"/>
      <c r="Q119" s="75"/>
      <c r="R119" s="75"/>
    </row>
    <row r="120" spans="1:18" s="30" customFormat="1" ht="45" customHeight="1">
      <c r="A120" s="18"/>
      <c r="B120" s="47" t="s">
        <v>46</v>
      </c>
      <c r="C120" s="48" t="s">
        <v>152</v>
      </c>
      <c r="D120" s="49" t="s">
        <v>151</v>
      </c>
      <c r="E120" s="48" t="s">
        <v>28</v>
      </c>
      <c r="F120" s="49" t="s">
        <v>49</v>
      </c>
      <c r="G120" s="49" t="s">
        <v>145</v>
      </c>
      <c r="H120" s="49" t="s">
        <v>74</v>
      </c>
      <c r="I120" s="49" t="s">
        <v>74</v>
      </c>
      <c r="J120" s="28" t="s">
        <v>24</v>
      </c>
      <c r="K120" s="50">
        <v>17400</v>
      </c>
      <c r="L120" s="51" t="s">
        <v>156</v>
      </c>
      <c r="M120" s="24">
        <v>0</v>
      </c>
      <c r="N120" s="24">
        <v>0</v>
      </c>
      <c r="O120" s="25">
        <f>+N120</f>
        <v>0</v>
      </c>
      <c r="P120" s="26">
        <v>0</v>
      </c>
      <c r="Q120" s="26">
        <f>+P120</f>
        <v>0</v>
      </c>
      <c r="R120" s="46">
        <f>K120</f>
        <v>17400</v>
      </c>
    </row>
    <row r="121" spans="1:18" s="30" customFormat="1" ht="45" customHeight="1">
      <c r="A121" s="18"/>
      <c r="B121" s="47" t="s">
        <v>46</v>
      </c>
      <c r="C121" s="48" t="s">
        <v>153</v>
      </c>
      <c r="D121" s="49" t="s">
        <v>151</v>
      </c>
      <c r="E121" s="48" t="s">
        <v>28</v>
      </c>
      <c r="F121" s="49" t="s">
        <v>49</v>
      </c>
      <c r="G121" s="49" t="s">
        <v>145</v>
      </c>
      <c r="H121" s="49" t="s">
        <v>74</v>
      </c>
      <c r="I121" s="49" t="s">
        <v>74</v>
      </c>
      <c r="J121" s="28" t="s">
        <v>24</v>
      </c>
      <c r="K121" s="88">
        <v>23200</v>
      </c>
      <c r="L121" s="51" t="s">
        <v>156</v>
      </c>
      <c r="M121" s="24">
        <v>0</v>
      </c>
      <c r="N121" s="24">
        <v>0</v>
      </c>
      <c r="O121" s="25">
        <f t="shared" ref="O121:O123" si="14">+N121</f>
        <v>0</v>
      </c>
      <c r="P121" s="26">
        <v>0</v>
      </c>
      <c r="Q121" s="26">
        <f t="shared" ref="Q121:Q123" si="15">+P121</f>
        <v>0</v>
      </c>
      <c r="R121" s="46">
        <f t="shared" ref="R121:R123" si="16">K121</f>
        <v>23200</v>
      </c>
    </row>
    <row r="122" spans="1:18" s="30" customFormat="1" ht="45" customHeight="1">
      <c r="A122" s="18"/>
      <c r="B122" s="47" t="s">
        <v>46</v>
      </c>
      <c r="C122" s="48" t="s">
        <v>154</v>
      </c>
      <c r="D122" s="49" t="s">
        <v>151</v>
      </c>
      <c r="E122" s="48" t="s">
        <v>28</v>
      </c>
      <c r="F122" s="49" t="s">
        <v>49</v>
      </c>
      <c r="G122" s="49" t="s">
        <v>145</v>
      </c>
      <c r="H122" s="49" t="s">
        <v>74</v>
      </c>
      <c r="I122" s="49" t="s">
        <v>74</v>
      </c>
      <c r="J122" s="28" t="s">
        <v>24</v>
      </c>
      <c r="K122" s="88">
        <v>11600</v>
      </c>
      <c r="L122" s="51" t="s">
        <v>156</v>
      </c>
      <c r="M122" s="24">
        <v>0</v>
      </c>
      <c r="N122" s="24">
        <v>0</v>
      </c>
      <c r="O122" s="25">
        <f t="shared" si="14"/>
        <v>0</v>
      </c>
      <c r="P122" s="26">
        <v>0</v>
      </c>
      <c r="Q122" s="26">
        <f t="shared" si="15"/>
        <v>0</v>
      </c>
      <c r="R122" s="46">
        <f t="shared" si="16"/>
        <v>11600</v>
      </c>
    </row>
    <row r="123" spans="1:18" s="30" customFormat="1" ht="45" customHeight="1">
      <c r="A123" s="18"/>
      <c r="B123" s="47" t="s">
        <v>46</v>
      </c>
      <c r="C123" s="48" t="s">
        <v>155</v>
      </c>
      <c r="D123" s="49" t="s">
        <v>151</v>
      </c>
      <c r="E123" s="48" t="s">
        <v>28</v>
      </c>
      <c r="F123" s="49" t="s">
        <v>49</v>
      </c>
      <c r="G123" s="49" t="s">
        <v>145</v>
      </c>
      <c r="H123" s="49" t="s">
        <v>74</v>
      </c>
      <c r="I123" s="49" t="s">
        <v>74</v>
      </c>
      <c r="J123" s="28" t="s">
        <v>24</v>
      </c>
      <c r="K123" s="88">
        <v>11600</v>
      </c>
      <c r="L123" s="51" t="s">
        <v>156</v>
      </c>
      <c r="M123" s="24">
        <v>0</v>
      </c>
      <c r="N123" s="24">
        <v>0</v>
      </c>
      <c r="O123" s="25">
        <f t="shared" si="14"/>
        <v>0</v>
      </c>
      <c r="P123" s="26">
        <v>0</v>
      </c>
      <c r="Q123" s="26">
        <f t="shared" si="15"/>
        <v>0</v>
      </c>
      <c r="R123" s="46">
        <f t="shared" si="16"/>
        <v>11600</v>
      </c>
    </row>
    <row r="124" spans="1:18" s="30" customFormat="1" ht="30" customHeight="1">
      <c r="A124" s="18"/>
      <c r="B124" s="66" t="s">
        <v>150</v>
      </c>
      <c r="C124" s="66"/>
      <c r="D124" s="66"/>
      <c r="E124" s="66"/>
      <c r="F124" s="66"/>
      <c r="G124" s="66"/>
      <c r="H124" s="66"/>
      <c r="I124" s="66"/>
      <c r="J124" s="66"/>
      <c r="K124" s="53">
        <f>SUM(K120:K123)</f>
        <v>63800</v>
      </c>
      <c r="L124" s="54"/>
      <c r="M124" s="53">
        <f>SUM(M111:M116)</f>
        <v>0</v>
      </c>
      <c r="N124" s="53">
        <f t="shared" ref="N124" si="17">SUM(N111:N116)</f>
        <v>0</v>
      </c>
      <c r="O124" s="53">
        <f t="shared" ref="O124" si="18">SUM(O111:O116)</f>
        <v>0</v>
      </c>
      <c r="P124" s="53">
        <f t="shared" ref="P124" si="19">SUM(P111:P116)</f>
        <v>0</v>
      </c>
      <c r="Q124" s="53">
        <f t="shared" ref="Q124" si="20">SUM(Q111:Q116)</f>
        <v>0</v>
      </c>
      <c r="R124" s="53">
        <f>SUM(R120:R123)</f>
        <v>63800</v>
      </c>
    </row>
    <row r="125" spans="1:18" s="30" customFormat="1" ht="30" customHeight="1">
      <c r="A125" s="18"/>
      <c r="B125" s="79" t="s">
        <v>73</v>
      </c>
      <c r="C125" s="80"/>
      <c r="D125" s="81"/>
      <c r="E125" s="75"/>
      <c r="F125" s="75"/>
      <c r="G125" s="75"/>
      <c r="H125" s="75"/>
      <c r="I125" s="75"/>
      <c r="J125" s="75"/>
      <c r="K125" s="75"/>
      <c r="L125" s="75"/>
      <c r="M125" s="75"/>
      <c r="N125" s="75"/>
      <c r="O125" s="75"/>
      <c r="P125" s="75"/>
      <c r="Q125" s="75"/>
      <c r="R125" s="75"/>
    </row>
    <row r="126" spans="1:18" s="30" customFormat="1" ht="45" customHeight="1">
      <c r="A126" s="18"/>
      <c r="B126" s="47" t="str">
        <f>+'[1]INVENTARIO 24-27 '!B59</f>
        <v>0000056   5111-0000056</v>
      </c>
      <c r="C126" s="48" t="str">
        <f>+'[1]INVENTARIO 24-27 '!F59</f>
        <v>VEHICULO DE REACCION TACTICA DE EMERGENCIA PLACAS AM-132-RV COLOR BLANCA</v>
      </c>
      <c r="D126" s="49" t="str">
        <f>+'[1]INVENTARIO 24-27 '!D59</f>
        <v>1.2.4.4.9.1</v>
      </c>
      <c r="E126" s="48" t="str">
        <f>+'[1]INVENTARIO 24-27 '!J59</f>
        <v xml:space="preserve">BRENDA KARINA LOBATO NOLASCO </v>
      </c>
      <c r="F126" s="49" t="str">
        <f>+F111</f>
        <v xml:space="preserve">RECIBIDO DE LA ADMINISTRACIÒN 2021-2024 SIN NINGUN DOCUMENTO </v>
      </c>
      <c r="G126" s="49" t="s">
        <v>22</v>
      </c>
      <c r="H126" s="49" t="s">
        <v>74</v>
      </c>
      <c r="I126" s="49" t="s">
        <v>74</v>
      </c>
      <c r="J126" s="28" t="s">
        <v>24</v>
      </c>
      <c r="K126" s="50">
        <f>+'[1]INVENTARIO 24-27 '!N59</f>
        <v>1423720.47</v>
      </c>
      <c r="L126" s="51" t="str">
        <f>+'[1]INVENTARIO 24-27 '!M59</f>
        <v>29/09/2022</v>
      </c>
      <c r="M126" s="24">
        <v>0</v>
      </c>
      <c r="N126" s="24">
        <v>0</v>
      </c>
      <c r="O126" s="25">
        <f t="shared" si="7"/>
        <v>0</v>
      </c>
      <c r="P126" s="26">
        <v>0</v>
      </c>
      <c r="Q126" s="26">
        <f t="shared" si="8"/>
        <v>0</v>
      </c>
      <c r="R126" s="46">
        <f>K126</f>
        <v>1423720.47</v>
      </c>
    </row>
    <row r="127" spans="1:18" s="30" customFormat="1" ht="30" customHeight="1">
      <c r="A127" s="18"/>
      <c r="B127" s="76" t="s">
        <v>75</v>
      </c>
      <c r="C127" s="77"/>
      <c r="D127" s="77"/>
      <c r="E127" s="77"/>
      <c r="F127" s="77"/>
      <c r="G127" s="77"/>
      <c r="H127" s="77"/>
      <c r="I127" s="77"/>
      <c r="J127" s="78"/>
      <c r="K127" s="53">
        <f>SUM(K126:K126)</f>
        <v>1423720.47</v>
      </c>
      <c r="L127" s="54">
        <v>45838</v>
      </c>
      <c r="M127" s="34">
        <f>SUM(M111:M126)</f>
        <v>0</v>
      </c>
      <c r="N127" s="34">
        <f>SUM(N111:N126)</f>
        <v>0</v>
      </c>
      <c r="O127" s="34">
        <f>SUM(O111:O126)</f>
        <v>0</v>
      </c>
      <c r="P127" s="34">
        <f>SUM(P111:P126)</f>
        <v>0</v>
      </c>
      <c r="Q127" s="34">
        <f>SUM(Q111:Q126)</f>
        <v>0</v>
      </c>
      <c r="R127" s="36">
        <f>SUM(R126)</f>
        <v>1423720.47</v>
      </c>
    </row>
    <row r="128" spans="1:18" s="30" customFormat="1" ht="30" customHeight="1">
      <c r="A128" s="18"/>
      <c r="B128" s="84" t="s">
        <v>76</v>
      </c>
      <c r="C128" s="84"/>
      <c r="D128" s="84"/>
      <c r="E128" s="75"/>
      <c r="F128" s="75"/>
      <c r="G128" s="75"/>
      <c r="H128" s="75"/>
      <c r="I128" s="75"/>
      <c r="J128" s="75"/>
      <c r="K128" s="75"/>
      <c r="L128" s="75"/>
      <c r="M128" s="75"/>
      <c r="N128" s="75"/>
      <c r="O128" s="75"/>
      <c r="P128" s="75"/>
      <c r="Q128" s="75"/>
      <c r="R128" s="75"/>
    </row>
    <row r="129" spans="1:18" s="30" customFormat="1" ht="45" customHeight="1">
      <c r="A129" s="18"/>
      <c r="B129" s="20" t="str">
        <f>+'[1]INVENTARIO 24-27 '!B60</f>
        <v>0000065   5111-0000065</v>
      </c>
      <c r="C129" s="20" t="str">
        <f>+'[1]INVENTARIO 24-27 '!F60</f>
        <v>SISTEMA DE VIDEO VIGILANCIA C2</v>
      </c>
      <c r="D129" s="20" t="str">
        <f>+'[1]INVENTARIO 24-27 '!D60</f>
        <v>1.2.4.5.1</v>
      </c>
      <c r="E129" s="20" t="str">
        <f>+E139</f>
        <v xml:space="preserve">RAFAEL GOMEZ DE LA CRUZ </v>
      </c>
      <c r="F129" s="21" t="str">
        <f>+F139</f>
        <v xml:space="preserve">RECIBIDO DE LA ADMINISTRACIÒN 2021-2024 SIN NINGUN DOCUMENTO </v>
      </c>
      <c r="G129" s="21" t="str">
        <f>+G139</f>
        <v xml:space="preserve">RECIBIDO EN ENTREGA RECEPCION </v>
      </c>
      <c r="H129" s="21" t="s">
        <v>23</v>
      </c>
      <c r="I129" s="21" t="s">
        <v>23</v>
      </c>
      <c r="J129" s="20" t="s">
        <v>24</v>
      </c>
      <c r="K129" s="41">
        <f>+'[1]INVENTARIO 24-27 '!N60</f>
        <v>785950</v>
      </c>
      <c r="L129" s="23" t="str">
        <f>+'[1]INVENTARIO 24-27 '!M60</f>
        <v>05/09/2024</v>
      </c>
      <c r="M129" s="24">
        <v>0</v>
      </c>
      <c r="N129" s="24">
        <v>0</v>
      </c>
      <c r="O129" s="25">
        <v>0</v>
      </c>
      <c r="P129" s="26">
        <v>0</v>
      </c>
      <c r="Q129" s="26">
        <v>0</v>
      </c>
      <c r="R129" s="37">
        <f>+K129-Q129</f>
        <v>785950</v>
      </c>
    </row>
    <row r="130" spans="1:18" s="30" customFormat="1" ht="45" customHeight="1">
      <c r="A130" s="18"/>
      <c r="B130" s="66" t="s">
        <v>77</v>
      </c>
      <c r="C130" s="66"/>
      <c r="D130" s="66"/>
      <c r="E130" s="66"/>
      <c r="F130" s="66"/>
      <c r="G130" s="66"/>
      <c r="H130" s="66"/>
      <c r="I130" s="66"/>
      <c r="J130" s="66"/>
      <c r="K130" s="32">
        <f>SUM(K129)</f>
        <v>785950</v>
      </c>
      <c r="L130" s="38">
        <v>45838</v>
      </c>
      <c r="M130" s="34">
        <f t="shared" ref="M130:R130" si="21">SUM(M129)</f>
        <v>0</v>
      </c>
      <c r="N130" s="34">
        <f t="shared" si="21"/>
        <v>0</v>
      </c>
      <c r="O130" s="34">
        <f t="shared" si="21"/>
        <v>0</v>
      </c>
      <c r="P130" s="32">
        <f t="shared" si="21"/>
        <v>0</v>
      </c>
      <c r="Q130" s="32">
        <f t="shared" si="21"/>
        <v>0</v>
      </c>
      <c r="R130" s="36">
        <f t="shared" si="21"/>
        <v>785950</v>
      </c>
    </row>
    <row r="131" spans="1:18" s="30" customFormat="1" ht="30" customHeight="1">
      <c r="A131" s="18"/>
      <c r="B131" s="79" t="s">
        <v>78</v>
      </c>
      <c r="C131" s="80"/>
      <c r="D131" s="81"/>
      <c r="E131" s="82"/>
      <c r="F131" s="83"/>
      <c r="G131" s="83"/>
      <c r="H131" s="83"/>
      <c r="I131" s="83"/>
      <c r="J131" s="83"/>
      <c r="K131" s="83"/>
      <c r="L131" s="83"/>
      <c r="M131" s="83"/>
      <c r="N131" s="83"/>
      <c r="O131" s="83"/>
      <c r="P131" s="83"/>
      <c r="Q131" s="83"/>
      <c r="R131" s="83"/>
    </row>
    <row r="132" spans="1:18" s="30" customFormat="1" ht="30" customHeight="1">
      <c r="A132" s="18"/>
      <c r="B132" s="20" t="str">
        <f>+'[1]INVENTARIO 24-27 '!B69</f>
        <v>0000039   5111-0000039  2019/EH/001</v>
      </c>
      <c r="C132" s="20" t="s">
        <v>79</v>
      </c>
      <c r="D132" s="20" t="s">
        <v>80</v>
      </c>
      <c r="E132" s="20" t="str">
        <f>+'[1]INVENTARIO 24-27 '!J70</f>
        <v>LEOBARDO VAZQUEZ REYES</v>
      </c>
      <c r="F132" s="21" t="str">
        <f>+F133</f>
        <v xml:space="preserve">RECIBIDO DE LA ADMINISTRACIÒN 2021-2024 SIN NINGUN DOCUMENTO </v>
      </c>
      <c r="G132" s="21" t="str">
        <f>+G150</f>
        <v xml:space="preserve">RECIBIDO EN ENTREGA RECEPCION </v>
      </c>
      <c r="H132" s="21" t="s">
        <v>23</v>
      </c>
      <c r="I132" s="21" t="s">
        <v>23</v>
      </c>
      <c r="J132" s="20" t="s">
        <v>24</v>
      </c>
      <c r="K132" s="41">
        <v>1</v>
      </c>
      <c r="L132" s="23" t="str">
        <f>+'[1]INVENTARIO 24-27 '!M69</f>
        <v>12/10/2019</v>
      </c>
      <c r="M132" s="24">
        <v>0</v>
      </c>
      <c r="N132" s="24">
        <v>0</v>
      </c>
      <c r="O132" s="25">
        <v>0</v>
      </c>
      <c r="P132" s="26">
        <v>0</v>
      </c>
      <c r="Q132" s="26">
        <v>0</v>
      </c>
      <c r="R132" s="37">
        <f>+K132-Q132</f>
        <v>1</v>
      </c>
    </row>
    <row r="133" spans="1:18" s="30" customFormat="1" ht="45" customHeight="1">
      <c r="A133" s="18"/>
      <c r="B133" s="20" t="str">
        <f>+'[1]INVENTARIO 24-27 '!B70</f>
        <v>0000059   5111-0000059</v>
      </c>
      <c r="C133" s="20" t="s">
        <v>81</v>
      </c>
      <c r="D133" s="20" t="s">
        <v>80</v>
      </c>
      <c r="E133" s="20" t="str">
        <f>+'[1]INVENTARIO 24-27 '!J70</f>
        <v>LEOBARDO VAZQUEZ REYES</v>
      </c>
      <c r="F133" s="21" t="str">
        <f>+'[1]INVENTARIO 24-27 '!I70</f>
        <v xml:space="preserve">RECIBIDO DE LA ADMINISTRACIÒN 2021-2024 SIN NINGUN DOCUMENTO </v>
      </c>
      <c r="G133" s="21" t="s">
        <v>22</v>
      </c>
      <c r="H133" s="21" t="s">
        <v>23</v>
      </c>
      <c r="I133" s="21" t="s">
        <v>23</v>
      </c>
      <c r="J133" s="20" t="s">
        <v>24</v>
      </c>
      <c r="K133" s="41">
        <v>3856.5</v>
      </c>
      <c r="L133" s="23" t="str">
        <f>+'[1]INVENTARIO 24-27 '!M70</f>
        <v>20/06/2023</v>
      </c>
      <c r="M133" s="24">
        <v>0</v>
      </c>
      <c r="N133" s="24">
        <v>0</v>
      </c>
      <c r="O133" s="25">
        <v>0</v>
      </c>
      <c r="P133" s="26">
        <v>0</v>
      </c>
      <c r="Q133" s="26">
        <v>0</v>
      </c>
      <c r="R133" s="37">
        <f>+K133-Q133</f>
        <v>3856.5</v>
      </c>
    </row>
    <row r="134" spans="1:18" s="30" customFormat="1" ht="45" customHeight="1">
      <c r="A134" s="18"/>
      <c r="B134" s="66" t="s">
        <v>82</v>
      </c>
      <c r="C134" s="66"/>
      <c r="D134" s="66"/>
      <c r="E134" s="66"/>
      <c r="F134" s="66"/>
      <c r="G134" s="66"/>
      <c r="H134" s="66"/>
      <c r="I134" s="66"/>
      <c r="J134" s="66"/>
      <c r="K134" s="32">
        <f>SUM(K132:K133)</f>
        <v>3857.5</v>
      </c>
      <c r="L134" s="38">
        <v>45838</v>
      </c>
      <c r="M134" s="34">
        <f>SUM(M133)</f>
        <v>0</v>
      </c>
      <c r="N134" s="34">
        <f>SUM(N133)</f>
        <v>0</v>
      </c>
      <c r="O134" s="34">
        <f>SUM(O133)</f>
        <v>0</v>
      </c>
      <c r="P134" s="32">
        <f>SUM(P133)</f>
        <v>0</v>
      </c>
      <c r="Q134" s="32">
        <f>SUM(Q133)</f>
        <v>0</v>
      </c>
      <c r="R134" s="36">
        <f>SUM(R132:R133)</f>
        <v>3857.5</v>
      </c>
    </row>
    <row r="135" spans="1:18" s="30" customFormat="1" ht="45" customHeight="1">
      <c r="A135" s="18"/>
      <c r="B135" s="79" t="s">
        <v>83</v>
      </c>
      <c r="C135" s="80"/>
      <c r="D135" s="81"/>
      <c r="E135" s="75"/>
      <c r="F135" s="75"/>
      <c r="G135" s="75"/>
      <c r="H135" s="75"/>
      <c r="I135" s="75"/>
      <c r="J135" s="75"/>
      <c r="K135" s="75"/>
      <c r="L135" s="75"/>
      <c r="M135" s="75"/>
      <c r="N135" s="75"/>
      <c r="O135" s="75"/>
      <c r="P135" s="75"/>
      <c r="Q135" s="75"/>
      <c r="R135" s="75"/>
    </row>
    <row r="136" spans="1:18" s="30" customFormat="1" ht="45" customHeight="1">
      <c r="A136" s="18"/>
      <c r="B136" s="20" t="str">
        <f>+'[1]INVENTARIO 24-27 '!B62</f>
        <v>0000034   5111-0000034  2018/ECT/001</v>
      </c>
      <c r="C136" s="20" t="str">
        <f>+'[1]INVENTARIO 24-27 '!F62</f>
        <v xml:space="preserve">RADIO MOVIL KENWOOD 16 CANALES </v>
      </c>
      <c r="D136" s="20" t="str">
        <f>+'[1]INVENTARIO 24-27 '!D62</f>
        <v>1.2.4.6.5.1</v>
      </c>
      <c r="E136" s="20" t="str">
        <f>+'[1]INVENTARIO 24-27 '!J62</f>
        <v xml:space="preserve">RAFAEL GOMEZ DE LA CRUZ </v>
      </c>
      <c r="F136" s="21" t="str">
        <f>+F76</f>
        <v xml:space="preserve">RECIBIDO DE LA ADMINISTRACIÒN 2021-2024 SIN NINGUN DOCUMENTO </v>
      </c>
      <c r="G136" s="21" t="str">
        <f>+G76</f>
        <v xml:space="preserve">RECIBIDO EN ENTREGA RECEPCION </v>
      </c>
      <c r="H136" s="21" t="str">
        <f>+H76</f>
        <v>N/A</v>
      </c>
      <c r="I136" s="21" t="str">
        <f>+I76</f>
        <v>N/A</v>
      </c>
      <c r="J136" s="20" t="s">
        <v>24</v>
      </c>
      <c r="K136" s="29">
        <v>1</v>
      </c>
      <c r="L136" s="23" t="s">
        <v>41</v>
      </c>
      <c r="M136" s="24">
        <v>0</v>
      </c>
      <c r="N136" s="24">
        <v>0</v>
      </c>
      <c r="O136" s="25">
        <v>0</v>
      </c>
      <c r="P136" s="26">
        <v>0</v>
      </c>
      <c r="Q136" s="26">
        <v>0</v>
      </c>
      <c r="R136" s="37">
        <f t="shared" ref="R136:R142" si="22">+K136-Q136</f>
        <v>1</v>
      </c>
    </row>
    <row r="137" spans="1:18" s="30" customFormat="1" ht="45" customHeight="1">
      <c r="A137" s="18"/>
      <c r="B137" s="20" t="str">
        <f>+'[1]INVENTARIO 24-27 '!B63</f>
        <v>0000035   5111-0000035  2018/ECT/002</v>
      </c>
      <c r="C137" s="20" t="str">
        <f>+'[1]INVENTARIO 24-27 '!F63</f>
        <v>RADIO PORTATIL COLOR NEGRO</v>
      </c>
      <c r="D137" s="20" t="str">
        <f>+'[1]INVENTARIO 24-27 '!D63</f>
        <v>1.2.4.6.5.1</v>
      </c>
      <c r="E137" s="20" t="str">
        <f>+'[1]INVENTARIO 24-27 '!J63</f>
        <v xml:space="preserve">RAFAEL GOMEZ DE LA CRUZ </v>
      </c>
      <c r="F137" s="21" t="str">
        <f t="shared" ref="F137:G139" si="23">+F136</f>
        <v xml:space="preserve">RECIBIDO DE LA ADMINISTRACIÒN 2021-2024 SIN NINGUN DOCUMENTO </v>
      </c>
      <c r="G137" s="21" t="str">
        <f t="shared" si="23"/>
        <v xml:space="preserve">RECIBIDO EN ENTREGA RECEPCION </v>
      </c>
      <c r="H137" s="21" t="s">
        <v>23</v>
      </c>
      <c r="I137" s="21" t="s">
        <v>23</v>
      </c>
      <c r="J137" s="20" t="s">
        <v>24</v>
      </c>
      <c r="K137" s="29">
        <v>1</v>
      </c>
      <c r="L137" s="23" t="s">
        <v>41</v>
      </c>
      <c r="M137" s="24">
        <v>0</v>
      </c>
      <c r="N137" s="24">
        <v>0</v>
      </c>
      <c r="O137" s="25">
        <v>0</v>
      </c>
      <c r="P137" s="26">
        <v>0</v>
      </c>
      <c r="Q137" s="26">
        <v>0</v>
      </c>
      <c r="R137" s="37">
        <f t="shared" si="22"/>
        <v>1</v>
      </c>
    </row>
    <row r="138" spans="1:18" s="30" customFormat="1" ht="45" customHeight="1">
      <c r="A138" s="18"/>
      <c r="B138" s="20" t="str">
        <f>+'[1]INVENTARIO 24-27 '!B64</f>
        <v>0000036   5111-0000036  2018/ECT/003</v>
      </c>
      <c r="C138" s="20" t="str">
        <f>+'[1]INVENTARIO 24-27 '!F64</f>
        <v>RADIO PORTATIL COLOR NEGRO</v>
      </c>
      <c r="D138" s="20" t="str">
        <f>+'[1]INVENTARIO 24-27 '!D64</f>
        <v>1.2.4.6.5.1</v>
      </c>
      <c r="E138" s="20" t="str">
        <f>+'[1]INVENTARIO 24-27 '!J64</f>
        <v xml:space="preserve">RAFAEL GOMEZ DE LA CRUZ </v>
      </c>
      <c r="F138" s="21" t="str">
        <f t="shared" si="23"/>
        <v xml:space="preserve">RECIBIDO DE LA ADMINISTRACIÒN 2021-2024 SIN NINGUN DOCUMENTO </v>
      </c>
      <c r="G138" s="21" t="str">
        <f t="shared" si="23"/>
        <v xml:space="preserve">RECIBIDO EN ENTREGA RECEPCION </v>
      </c>
      <c r="H138" s="21" t="s">
        <v>23</v>
      </c>
      <c r="I138" s="21" t="s">
        <v>23</v>
      </c>
      <c r="J138" s="20" t="s">
        <v>24</v>
      </c>
      <c r="K138" s="29">
        <v>1</v>
      </c>
      <c r="L138" s="23" t="s">
        <v>41</v>
      </c>
      <c r="M138" s="24">
        <v>0</v>
      </c>
      <c r="N138" s="24">
        <v>0</v>
      </c>
      <c r="O138" s="25">
        <v>0</v>
      </c>
      <c r="P138" s="26">
        <v>0</v>
      </c>
      <c r="Q138" s="26">
        <v>0</v>
      </c>
      <c r="R138" s="37">
        <f t="shared" si="22"/>
        <v>1</v>
      </c>
    </row>
    <row r="139" spans="1:18" s="30" customFormat="1" ht="45" customHeight="1">
      <c r="A139" s="18"/>
      <c r="B139" s="20" t="str">
        <f>+'[1]INVENTARIO 24-27 '!B67</f>
        <v>0000063   5111-0000063</v>
      </c>
      <c r="C139" s="20" t="str">
        <f>+'[1]INVENTARIO 24-27 '!F67</f>
        <v>6 RADIOS MAECA KENWOOD COLOR NEGRO</v>
      </c>
      <c r="D139" s="20" t="str">
        <f>+'[1]INVENTARIO 24-27 '!D67</f>
        <v>1.2.4.6.5.1</v>
      </c>
      <c r="E139" s="20" t="str">
        <f>+'[1]INVENTARIO 24-27 '!J67</f>
        <v xml:space="preserve">RAFAEL GOMEZ DE LA CRUZ </v>
      </c>
      <c r="F139" s="21" t="str">
        <f t="shared" si="23"/>
        <v xml:space="preserve">RECIBIDO DE LA ADMINISTRACIÒN 2021-2024 SIN NINGUN DOCUMENTO </v>
      </c>
      <c r="G139" s="21" t="str">
        <f t="shared" si="23"/>
        <v xml:space="preserve">RECIBIDO EN ENTREGA RECEPCION </v>
      </c>
      <c r="H139" s="21" t="s">
        <v>23</v>
      </c>
      <c r="I139" s="21" t="s">
        <v>23</v>
      </c>
      <c r="J139" s="20" t="s">
        <v>24</v>
      </c>
      <c r="K139" s="29">
        <f>+'[1]INVENTARIO 24-27 '!N67</f>
        <v>20880</v>
      </c>
      <c r="L139" s="23" t="str">
        <f>+'[1]INVENTARIO 24-27 '!M67</f>
        <v>23/11/2023</v>
      </c>
      <c r="M139" s="24">
        <v>0</v>
      </c>
      <c r="N139" s="24">
        <v>0</v>
      </c>
      <c r="O139" s="25">
        <v>0</v>
      </c>
      <c r="P139" s="26">
        <v>0</v>
      </c>
      <c r="Q139" s="26">
        <v>0</v>
      </c>
      <c r="R139" s="37">
        <f t="shared" si="22"/>
        <v>20880</v>
      </c>
    </row>
    <row r="140" spans="1:18" s="30" customFormat="1" ht="30" customHeight="1">
      <c r="A140" s="18"/>
      <c r="B140" s="20" t="str">
        <f>+'[1]INVENTARIO 24-27 '!B65</f>
        <v>0000037   5111-0000037  2021/ECT/001</v>
      </c>
      <c r="C140" s="20" t="str">
        <f>+'[1]INVENTARIO 24-27 '!F65</f>
        <v>ALTAVOCES COLOR GRIS</v>
      </c>
      <c r="D140" s="20" t="str">
        <f>+'[1]INVENTARIO 24-27 '!D65</f>
        <v>1.2.4.6.5.1</v>
      </c>
      <c r="E140" s="20" t="str">
        <f>+'[1]INVENTARIO 24-27 '!J65</f>
        <v xml:space="preserve">ANDRES PEREZ VAZQUEZ </v>
      </c>
      <c r="F140" s="21" t="str">
        <f>+'[1]INVENTARIO 24-27 '!I65</f>
        <v xml:space="preserve">RECIBIDO DE LA ADMINISTRACIÒN 2021-2024 SIN NINGUN DOCUMENTO </v>
      </c>
      <c r="G140" s="21" t="s">
        <v>22</v>
      </c>
      <c r="H140" s="21" t="s">
        <v>23</v>
      </c>
      <c r="I140" s="21" t="s">
        <v>23</v>
      </c>
      <c r="J140" s="20" t="s">
        <v>24</v>
      </c>
      <c r="K140" s="29">
        <f>+'[1]INVENTARIO 24-27 '!N65</f>
        <v>3525.43</v>
      </c>
      <c r="L140" s="23" t="s">
        <v>41</v>
      </c>
      <c r="M140" s="24">
        <v>0</v>
      </c>
      <c r="N140" s="24">
        <v>0</v>
      </c>
      <c r="O140" s="25">
        <v>0</v>
      </c>
      <c r="P140" s="26">
        <v>0</v>
      </c>
      <c r="Q140" s="26">
        <v>0</v>
      </c>
      <c r="R140" s="37">
        <f t="shared" si="22"/>
        <v>3525.43</v>
      </c>
    </row>
    <row r="141" spans="1:18" s="30" customFormat="1" ht="30" customHeight="1">
      <c r="A141" s="18"/>
      <c r="B141" s="20" t="s">
        <v>84</v>
      </c>
      <c r="C141" s="20" t="s">
        <v>85</v>
      </c>
      <c r="D141" s="20" t="s">
        <v>86</v>
      </c>
      <c r="E141" s="20" t="s">
        <v>28</v>
      </c>
      <c r="F141" s="21" t="s">
        <v>36</v>
      </c>
      <c r="G141" s="21" t="s">
        <v>22</v>
      </c>
      <c r="H141" s="21" t="s">
        <v>23</v>
      </c>
      <c r="I141" s="21" t="s">
        <v>23</v>
      </c>
      <c r="J141" s="20" t="s">
        <v>24</v>
      </c>
      <c r="K141" s="29">
        <v>42958.49</v>
      </c>
      <c r="L141" s="31">
        <v>45579</v>
      </c>
      <c r="M141" s="24">
        <v>0</v>
      </c>
      <c r="N141" s="24">
        <v>0</v>
      </c>
      <c r="O141" s="25">
        <v>0</v>
      </c>
      <c r="P141" s="26">
        <v>0</v>
      </c>
      <c r="Q141" s="26">
        <v>0</v>
      </c>
      <c r="R141" s="37">
        <f t="shared" si="22"/>
        <v>42958.49</v>
      </c>
    </row>
    <row r="142" spans="1:18" s="30" customFormat="1" ht="45" customHeight="1">
      <c r="A142" s="18"/>
      <c r="B142" s="20" t="s">
        <v>84</v>
      </c>
      <c r="C142" s="20" t="s">
        <v>87</v>
      </c>
      <c r="D142" s="20" t="s">
        <v>86</v>
      </c>
      <c r="E142" s="20" t="s">
        <v>28</v>
      </c>
      <c r="F142" s="21" t="s">
        <v>36</v>
      </c>
      <c r="G142" s="21" t="s">
        <v>22</v>
      </c>
      <c r="H142" s="21" t="s">
        <v>23</v>
      </c>
      <c r="I142" s="21" t="s">
        <v>23</v>
      </c>
      <c r="J142" s="20" t="s">
        <v>24</v>
      </c>
      <c r="K142" s="29">
        <v>25605.57</v>
      </c>
      <c r="L142" s="31">
        <v>45579</v>
      </c>
      <c r="M142" s="24">
        <v>0</v>
      </c>
      <c r="N142" s="24">
        <v>0</v>
      </c>
      <c r="O142" s="25">
        <v>0</v>
      </c>
      <c r="P142" s="26">
        <v>0</v>
      </c>
      <c r="Q142" s="26">
        <v>0</v>
      </c>
      <c r="R142" s="37">
        <f t="shared" si="22"/>
        <v>25605.57</v>
      </c>
    </row>
    <row r="143" spans="1:18" s="30" customFormat="1" ht="45" customHeight="1">
      <c r="A143" s="18"/>
      <c r="B143" s="66" t="s">
        <v>88</v>
      </c>
      <c r="C143" s="66"/>
      <c r="D143" s="66"/>
      <c r="E143" s="66"/>
      <c r="F143" s="66"/>
      <c r="G143" s="66"/>
      <c r="H143" s="66"/>
      <c r="I143" s="66"/>
      <c r="J143" s="66"/>
      <c r="K143" s="32">
        <f>SUM(K136:K142)</f>
        <v>92972.489999999991</v>
      </c>
      <c r="L143" s="40">
        <v>45838</v>
      </c>
      <c r="M143" s="32">
        <f t="shared" ref="M143:R143" si="24">SUM(M136:M142)</f>
        <v>0</v>
      </c>
      <c r="N143" s="32">
        <f t="shared" si="24"/>
        <v>0</v>
      </c>
      <c r="O143" s="32">
        <f t="shared" si="24"/>
        <v>0</v>
      </c>
      <c r="P143" s="32">
        <f t="shared" si="24"/>
        <v>0</v>
      </c>
      <c r="Q143" s="32">
        <f t="shared" si="24"/>
        <v>0</v>
      </c>
      <c r="R143" s="32">
        <f t="shared" si="24"/>
        <v>92972.489999999991</v>
      </c>
    </row>
    <row r="144" spans="1:18" s="30" customFormat="1" ht="45" customHeight="1">
      <c r="A144" s="18"/>
      <c r="B144" s="85" t="s">
        <v>89</v>
      </c>
      <c r="C144" s="85"/>
      <c r="D144" s="85"/>
      <c r="E144" s="75"/>
      <c r="F144" s="75"/>
      <c r="G144" s="75"/>
      <c r="H144" s="75"/>
      <c r="I144" s="75"/>
      <c r="J144" s="75"/>
      <c r="K144" s="75"/>
      <c r="L144" s="75"/>
      <c r="M144" s="75"/>
      <c r="N144" s="75"/>
      <c r="O144" s="75"/>
      <c r="P144" s="75"/>
      <c r="Q144" s="75"/>
      <c r="R144" s="75"/>
    </row>
    <row r="145" spans="1:22" s="30" customFormat="1" ht="30" customHeight="1">
      <c r="A145" s="18"/>
      <c r="B145" s="20" t="s">
        <v>90</v>
      </c>
      <c r="C145" s="20" t="s">
        <v>91</v>
      </c>
      <c r="D145" s="20" t="s">
        <v>92</v>
      </c>
      <c r="E145" s="20" t="str">
        <f>+'[1]INVENTARIO 24-27 '!J61</f>
        <v>LEOBARDO VAZQUEZ REYES</v>
      </c>
      <c r="F145" s="21" t="str">
        <f>+F133</f>
        <v xml:space="preserve">RECIBIDO DE LA ADMINISTRACIÒN 2021-2024 SIN NINGUN DOCUMENTO </v>
      </c>
      <c r="G145" s="21" t="str">
        <f>+G132</f>
        <v xml:space="preserve">RECIBIDO EN ENTREGA RECEPCION </v>
      </c>
      <c r="H145" s="21" t="s">
        <v>23</v>
      </c>
      <c r="I145" s="21" t="s">
        <v>23</v>
      </c>
      <c r="J145" s="20" t="s">
        <v>24</v>
      </c>
      <c r="K145" s="41">
        <v>6584.77</v>
      </c>
      <c r="L145" s="23" t="str">
        <f>+'[1]INVENTARIO 24-27 '!M61</f>
        <v>14/10/2024</v>
      </c>
      <c r="M145" s="24">
        <v>0</v>
      </c>
      <c r="N145" s="24">
        <v>0</v>
      </c>
      <c r="O145" s="25">
        <v>0</v>
      </c>
      <c r="P145" s="26">
        <v>0</v>
      </c>
      <c r="Q145" s="26">
        <v>0</v>
      </c>
      <c r="R145" s="37">
        <f>+K145-Q145</f>
        <v>6584.77</v>
      </c>
    </row>
    <row r="146" spans="1:22" s="30" customFormat="1" ht="30" customHeight="1">
      <c r="A146" s="18"/>
      <c r="B146" s="20" t="s">
        <v>93</v>
      </c>
      <c r="C146" s="20" t="s">
        <v>94</v>
      </c>
      <c r="D146" s="20" t="s">
        <v>92</v>
      </c>
      <c r="E146" s="20" t="s">
        <v>58</v>
      </c>
      <c r="F146" s="21" t="s">
        <v>36</v>
      </c>
      <c r="G146" s="21" t="s">
        <v>30</v>
      </c>
      <c r="H146" s="21" t="s">
        <v>23</v>
      </c>
      <c r="I146" s="21" t="s">
        <v>23</v>
      </c>
      <c r="J146" s="20" t="s">
        <v>24</v>
      </c>
      <c r="K146" s="41">
        <v>5000</v>
      </c>
      <c r="L146" s="31">
        <v>45579</v>
      </c>
      <c r="M146" s="24">
        <v>0</v>
      </c>
      <c r="N146" s="24">
        <v>0</v>
      </c>
      <c r="O146" s="25">
        <v>0</v>
      </c>
      <c r="P146" s="26">
        <v>0</v>
      </c>
      <c r="Q146" s="26">
        <v>0</v>
      </c>
      <c r="R146" s="37">
        <f>+K146-Q146</f>
        <v>5000</v>
      </c>
    </row>
    <row r="147" spans="1:22" s="30" customFormat="1" ht="45" customHeight="1">
      <c r="A147" s="18"/>
      <c r="B147" s="20" t="s">
        <v>95</v>
      </c>
      <c r="C147" s="20" t="s">
        <v>96</v>
      </c>
      <c r="D147" s="20" t="s">
        <v>97</v>
      </c>
      <c r="E147" s="20" t="s">
        <v>58</v>
      </c>
      <c r="F147" s="21" t="s">
        <v>36</v>
      </c>
      <c r="G147" s="21" t="s">
        <v>30</v>
      </c>
      <c r="H147" s="21" t="s">
        <v>23</v>
      </c>
      <c r="I147" s="21" t="s">
        <v>23</v>
      </c>
      <c r="J147" s="20" t="s">
        <v>24</v>
      </c>
      <c r="K147" s="41">
        <v>1857.24</v>
      </c>
      <c r="L147" s="31">
        <v>45579</v>
      </c>
      <c r="M147" s="24">
        <v>0</v>
      </c>
      <c r="N147" s="24">
        <v>0</v>
      </c>
      <c r="O147" s="25">
        <v>0</v>
      </c>
      <c r="P147" s="26">
        <v>0</v>
      </c>
      <c r="Q147" s="26">
        <v>0</v>
      </c>
      <c r="R147" s="37">
        <f>+K147-Q147</f>
        <v>1857.24</v>
      </c>
    </row>
    <row r="148" spans="1:22" s="30" customFormat="1" ht="45" customHeight="1">
      <c r="A148" s="18" t="s">
        <v>98</v>
      </c>
      <c r="B148" s="66" t="s">
        <v>99</v>
      </c>
      <c r="C148" s="66"/>
      <c r="D148" s="66"/>
      <c r="E148" s="66"/>
      <c r="F148" s="66"/>
      <c r="G148" s="66"/>
      <c r="H148" s="66"/>
      <c r="I148" s="66"/>
      <c r="J148" s="66"/>
      <c r="K148" s="32">
        <f>SUM(K145:K147)</f>
        <v>13442.01</v>
      </c>
      <c r="L148" s="55">
        <v>45838</v>
      </c>
      <c r="M148" s="34">
        <f>SUM(M132:M145)</f>
        <v>0</v>
      </c>
      <c r="N148" s="34">
        <f>SUM(N132:N145)</f>
        <v>0</v>
      </c>
      <c r="O148" s="34">
        <f>SUM(O132:O145)</f>
        <v>0</v>
      </c>
      <c r="P148" s="32">
        <f>SUM(P132:P145)</f>
        <v>0</v>
      </c>
      <c r="Q148" s="32">
        <f>SUM(Q132:Q145)</f>
        <v>0</v>
      </c>
      <c r="R148" s="36">
        <f>SUM(R145:R147)</f>
        <v>13442.01</v>
      </c>
    </row>
    <row r="149" spans="1:22" s="30" customFormat="1" ht="30" customHeight="1">
      <c r="A149" s="18"/>
      <c r="B149" s="85" t="s">
        <v>100</v>
      </c>
      <c r="C149" s="85"/>
      <c r="D149" s="85"/>
      <c r="E149" s="75"/>
      <c r="F149" s="75"/>
      <c r="G149" s="75"/>
      <c r="H149" s="75"/>
      <c r="I149" s="75"/>
      <c r="J149" s="75"/>
      <c r="K149" s="75"/>
      <c r="L149" s="75"/>
      <c r="M149" s="75"/>
      <c r="N149" s="75"/>
      <c r="O149" s="75"/>
      <c r="P149" s="75"/>
      <c r="Q149" s="75"/>
      <c r="R149" s="75"/>
    </row>
    <row r="150" spans="1:22" s="30" customFormat="1" ht="30" customHeight="1">
      <c r="A150" s="18"/>
      <c r="B150" s="20" t="str">
        <f>+'[1]INVENTARIO 24-27 '!B68</f>
        <v>0000038   5111-0000038</v>
      </c>
      <c r="C150" s="20" t="str">
        <f>+'[1]INVENTARIO 24-27 '!F68</f>
        <v>GENERADORA 7500W COLOR AMARILLO</v>
      </c>
      <c r="D150" s="20" t="str">
        <f>+'[1]INVENTARIO 24-27 '!D68</f>
        <v>1.2.4.6.6.1</v>
      </c>
      <c r="E150" s="20" t="str">
        <f>+'[1]INVENTARIO 24-27 '!J68</f>
        <v>LEOBARDO VAZQUEZ REYES</v>
      </c>
      <c r="F150" s="21" t="str">
        <f>+F107</f>
        <v>RECIBIDO DE LA ADMINISTRACION 2021-2024 SIN NINGÚN DOCUMENTO</v>
      </c>
      <c r="G150" s="21" t="s">
        <v>22</v>
      </c>
      <c r="H150" s="21" t="s">
        <v>23</v>
      </c>
      <c r="I150" s="21" t="s">
        <v>23</v>
      </c>
      <c r="J150" s="20" t="s">
        <v>24</v>
      </c>
      <c r="K150" s="41">
        <f>+'[1]INVENTARIO 24-27 '!N68</f>
        <v>12799.2</v>
      </c>
      <c r="L150" s="23" t="str">
        <f>+'[1]INVENTARIO 24-27 '!M68</f>
        <v>12/10/2019</v>
      </c>
      <c r="M150" s="24">
        <v>0</v>
      </c>
      <c r="N150" s="24">
        <v>0</v>
      </c>
      <c r="O150" s="25">
        <v>0</v>
      </c>
      <c r="P150" s="26">
        <v>0</v>
      </c>
      <c r="Q150" s="26">
        <v>0</v>
      </c>
      <c r="R150" s="37">
        <f>+K150+Q150</f>
        <v>12799.2</v>
      </c>
    </row>
    <row r="151" spans="1:22" ht="45">
      <c r="A151" s="18"/>
      <c r="B151" s="20" t="s">
        <v>101</v>
      </c>
      <c r="C151" s="20" t="s">
        <v>102</v>
      </c>
      <c r="D151" s="20" t="s">
        <v>103</v>
      </c>
      <c r="E151" s="20" t="s">
        <v>58</v>
      </c>
      <c r="F151" s="21" t="s">
        <v>36</v>
      </c>
      <c r="G151" s="21" t="s">
        <v>30</v>
      </c>
      <c r="H151" s="21" t="s">
        <v>23</v>
      </c>
      <c r="I151" s="21" t="s">
        <v>23</v>
      </c>
      <c r="J151" s="20" t="s">
        <v>24</v>
      </c>
      <c r="K151" s="41">
        <v>3199.8</v>
      </c>
      <c r="L151" s="31">
        <v>45728</v>
      </c>
      <c r="M151" s="24">
        <v>0</v>
      </c>
      <c r="N151" s="24">
        <v>0</v>
      </c>
      <c r="O151" s="25">
        <v>0</v>
      </c>
      <c r="P151" s="26">
        <v>0</v>
      </c>
      <c r="Q151" s="26">
        <v>0</v>
      </c>
      <c r="R151" s="37">
        <f>+K151+Q151</f>
        <v>3199.8</v>
      </c>
    </row>
    <row r="152" spans="1:22" s="58" customFormat="1" ht="36" customHeight="1">
      <c r="A152" s="18"/>
      <c r="B152" s="66" t="s">
        <v>104</v>
      </c>
      <c r="C152" s="66"/>
      <c r="D152" s="66"/>
      <c r="E152" s="66"/>
      <c r="F152" s="66"/>
      <c r="G152" s="66"/>
      <c r="H152" s="66"/>
      <c r="I152" s="66"/>
      <c r="J152" s="66"/>
      <c r="K152" s="32">
        <f>SUM(K150:K151)</f>
        <v>15999</v>
      </c>
      <c r="L152" s="38">
        <v>45838</v>
      </c>
      <c r="M152" s="34">
        <f>SUM(M150)</f>
        <v>0</v>
      </c>
      <c r="N152" s="34">
        <f>SUM(N150)</f>
        <v>0</v>
      </c>
      <c r="O152" s="34">
        <f>SUM(O150)</f>
        <v>0</v>
      </c>
      <c r="P152" s="32">
        <f>SUM(P150)</f>
        <v>0</v>
      </c>
      <c r="Q152" s="32">
        <f>SUM(Q150)</f>
        <v>0</v>
      </c>
      <c r="R152" s="36">
        <f>SUM(R150:R151)</f>
        <v>15999</v>
      </c>
      <c r="S152" s="57"/>
      <c r="T152" s="57"/>
      <c r="U152" s="57"/>
      <c r="V152" s="57"/>
    </row>
    <row r="153" spans="1:22" s="58" customFormat="1" ht="36" customHeight="1">
      <c r="A153" s="18" t="s">
        <v>98</v>
      </c>
      <c r="B153" s="66" t="s">
        <v>105</v>
      </c>
      <c r="C153" s="66"/>
      <c r="D153" s="66"/>
      <c r="E153" s="66"/>
      <c r="F153" s="66"/>
      <c r="G153" s="66"/>
      <c r="H153" s="66"/>
      <c r="I153" s="66"/>
      <c r="J153" s="66"/>
      <c r="K153" s="36">
        <f>+K47+K55+K90+K103+K109+K124+K127+K130+K134+K143+K148+K152</f>
        <v>3251185.5300000003</v>
      </c>
      <c r="L153" s="33">
        <v>45838</v>
      </c>
      <c r="M153" s="36">
        <f>+M47+M55+M90+M103+M109+M124+M127+M130+M134+M143+M148+M152</f>
        <v>0</v>
      </c>
      <c r="N153" s="36">
        <f>+N47+N55+N90+N103+N109+N124+N127+N130+N134+N143+N148+N152</f>
        <v>0</v>
      </c>
      <c r="O153" s="36">
        <f>+O47+O55+O90+O103+O109+O124+O127+O130+O134+O143+O148+O152</f>
        <v>0</v>
      </c>
      <c r="P153" s="36">
        <f>+P47+P55+P90+P103+P109+P124+P127+P130+P134+P143+P148+P152</f>
        <v>0</v>
      </c>
      <c r="Q153" s="36">
        <f>+Q47+Q55+Q90+Q103+Q109+Q124+Q127+Q130+Q134+Q143+Q148+Q152</f>
        <v>0</v>
      </c>
      <c r="R153" s="36">
        <f>+R47+R55+R90+R103+R109+R124+R118+R127+R130+R134+R143+R148+R152</f>
        <v>5360485.16</v>
      </c>
      <c r="S153" s="57"/>
      <c r="T153" s="57"/>
      <c r="U153" s="57"/>
      <c r="V153" s="57"/>
    </row>
    <row r="154" spans="1:22" s="58" customFormat="1" ht="15">
      <c r="A154" s="17"/>
      <c r="B154" s="17"/>
      <c r="C154" s="17"/>
      <c r="D154" s="17"/>
      <c r="E154" s="17"/>
      <c r="F154" s="17"/>
      <c r="G154" s="17"/>
      <c r="H154" s="17"/>
      <c r="I154" s="17"/>
      <c r="J154" s="17"/>
      <c r="K154" s="17"/>
      <c r="L154" s="17"/>
      <c r="M154" s="17"/>
      <c r="N154" s="17"/>
      <c r="O154" s="17"/>
      <c r="P154" s="17"/>
      <c r="Q154" s="17"/>
      <c r="R154" s="17"/>
    </row>
    <row r="155" spans="1:22" s="58" customFormat="1" ht="20.25">
      <c r="B155" s="87" t="s">
        <v>106</v>
      </c>
      <c r="C155" s="87"/>
      <c r="D155" s="87"/>
      <c r="E155" s="87"/>
      <c r="F155" s="87"/>
      <c r="G155" s="87"/>
      <c r="H155" s="87"/>
      <c r="I155" s="87"/>
      <c r="J155" s="87"/>
      <c r="K155" s="87"/>
      <c r="L155" s="87"/>
      <c r="M155" s="87"/>
      <c r="N155" s="87"/>
      <c r="O155" s="87"/>
      <c r="P155" s="87"/>
      <c r="Q155" s="87"/>
      <c r="R155" s="87"/>
    </row>
    <row r="156" spans="1:22" s="58" customFormat="1" ht="15">
      <c r="A156" s="56"/>
      <c r="B156" s="56"/>
      <c r="C156" s="56"/>
      <c r="D156" s="56"/>
      <c r="E156" s="56"/>
      <c r="F156" s="56"/>
      <c r="G156" s="56"/>
      <c r="H156" s="56"/>
      <c r="I156" s="56"/>
      <c r="J156" s="56"/>
      <c r="K156" s="56"/>
      <c r="L156" s="56"/>
      <c r="M156" s="56"/>
      <c r="N156" s="56"/>
      <c r="O156" s="56"/>
      <c r="P156" s="56"/>
      <c r="Q156" s="56"/>
      <c r="R156" s="56"/>
    </row>
    <row r="157" spans="1:22" s="58" customFormat="1" ht="15">
      <c r="A157" s="59"/>
      <c r="B157" s="60"/>
      <c r="C157" s="60"/>
      <c r="D157" s="60"/>
      <c r="E157" s="60"/>
      <c r="F157" s="60"/>
      <c r="G157" s="60"/>
      <c r="H157" s="60"/>
      <c r="I157" s="60"/>
      <c r="J157" s="60"/>
      <c r="K157" s="60"/>
      <c r="L157" s="60"/>
      <c r="M157" s="60"/>
      <c r="N157" s="60"/>
      <c r="O157" s="60"/>
      <c r="P157" s="60"/>
      <c r="Q157" s="60"/>
      <c r="R157" s="60"/>
    </row>
    <row r="158" spans="1:22" s="58" customFormat="1" ht="15">
      <c r="A158" s="59"/>
      <c r="B158" s="60"/>
      <c r="C158" s="60"/>
      <c r="D158" s="60"/>
      <c r="E158" s="60"/>
      <c r="F158" s="60"/>
      <c r="G158" s="60"/>
      <c r="H158" s="60"/>
      <c r="I158" s="60"/>
      <c r="J158" s="60"/>
      <c r="K158" s="60"/>
      <c r="L158" s="60"/>
      <c r="M158" s="60"/>
      <c r="N158" s="60"/>
      <c r="O158" s="60"/>
      <c r="P158" s="60"/>
      <c r="Q158" s="60"/>
      <c r="R158" s="60"/>
    </row>
    <row r="159" spans="1:22" s="58" customFormat="1" ht="15">
      <c r="A159" s="59"/>
      <c r="B159" s="60"/>
      <c r="C159" s="60"/>
      <c r="D159" s="60"/>
      <c r="E159" s="60"/>
      <c r="F159" s="60"/>
      <c r="G159" s="60"/>
      <c r="H159" s="60"/>
      <c r="I159" s="60"/>
      <c r="J159" s="60"/>
      <c r="K159" s="60"/>
      <c r="L159" s="60"/>
      <c r="M159" s="60"/>
      <c r="N159" s="60"/>
      <c r="O159" s="60"/>
      <c r="P159" s="60"/>
      <c r="Q159" s="60"/>
      <c r="R159" s="60"/>
    </row>
    <row r="160" spans="1:22" s="58" customFormat="1" ht="15">
      <c r="A160" s="59"/>
      <c r="B160" s="60"/>
      <c r="C160" s="60"/>
      <c r="D160" s="60"/>
      <c r="E160" s="60"/>
      <c r="F160" s="60"/>
      <c r="G160" s="60"/>
      <c r="H160" s="60"/>
      <c r="I160" s="60"/>
      <c r="J160" s="60"/>
      <c r="K160" s="60"/>
      <c r="L160" s="60"/>
      <c r="M160" s="60"/>
      <c r="N160" s="60"/>
      <c r="O160" s="60"/>
      <c r="P160" s="60"/>
      <c r="Q160" s="60"/>
      <c r="R160" s="60"/>
    </row>
    <row r="161" spans="1:18" s="63" customFormat="1" ht="15">
      <c r="A161" s="59"/>
      <c r="B161" s="60"/>
      <c r="C161" s="60"/>
      <c r="D161" s="60"/>
      <c r="E161" s="60"/>
      <c r="F161" s="60"/>
      <c r="G161" s="60"/>
      <c r="H161" s="60"/>
      <c r="I161" s="60"/>
      <c r="J161" s="60"/>
      <c r="K161" s="60"/>
      <c r="L161" s="60"/>
      <c r="M161" s="60"/>
      <c r="N161" s="60"/>
      <c r="O161" s="60"/>
      <c r="P161" s="60"/>
      <c r="Q161" s="60"/>
      <c r="R161" s="60"/>
    </row>
    <row r="162" spans="1:18" ht="15">
      <c r="A162" s="59"/>
      <c r="B162" s="60"/>
      <c r="C162" s="60"/>
      <c r="D162" s="60"/>
      <c r="E162" s="60"/>
      <c r="F162" s="60"/>
      <c r="G162" s="60"/>
      <c r="H162" s="60"/>
      <c r="I162" s="60"/>
      <c r="J162" s="60"/>
      <c r="K162" s="60"/>
      <c r="L162" s="60"/>
      <c r="M162" s="60"/>
      <c r="N162" s="60"/>
      <c r="O162" s="60"/>
      <c r="P162" s="60"/>
      <c r="Q162" s="60"/>
      <c r="R162" s="60"/>
    </row>
    <row r="163" spans="1:18" ht="15">
      <c r="A163" s="59"/>
      <c r="B163" s="60"/>
      <c r="C163" s="60"/>
      <c r="D163" s="60"/>
      <c r="E163" s="60"/>
      <c r="F163" s="60"/>
      <c r="G163" s="60"/>
      <c r="H163" s="60"/>
      <c r="I163" s="60"/>
      <c r="J163" s="60"/>
      <c r="K163" s="60"/>
      <c r="L163" s="60"/>
      <c r="M163" s="60"/>
      <c r="N163" s="60"/>
      <c r="O163" s="60"/>
      <c r="P163" s="60"/>
      <c r="Q163" s="60"/>
      <c r="R163" s="60"/>
    </row>
    <row r="164" spans="1:18" ht="15">
      <c r="A164" s="61"/>
      <c r="B164" s="61"/>
      <c r="C164" s="61"/>
      <c r="D164" s="61"/>
      <c r="E164" s="61"/>
      <c r="F164" s="61"/>
      <c r="G164" s="61"/>
      <c r="H164" s="61"/>
      <c r="I164" s="61"/>
      <c r="J164" s="61"/>
      <c r="K164" s="61"/>
      <c r="L164" s="62"/>
      <c r="M164" s="62"/>
      <c r="N164" s="62"/>
      <c r="O164" s="62"/>
      <c r="P164" s="62"/>
      <c r="Q164" s="62"/>
      <c r="R164" s="62"/>
    </row>
  </sheetData>
  <sheetProtection formatCells="0" formatColumns="0" formatRows="0" insertRows="0" deleteRows="0" selectLockedCells="1"/>
  <mergeCells count="59">
    <mergeCell ref="B118:J118"/>
    <mergeCell ref="B119:D119"/>
    <mergeCell ref="E119:R119"/>
    <mergeCell ref="B135:D135"/>
    <mergeCell ref="E135:R135"/>
    <mergeCell ref="B152:J152"/>
    <mergeCell ref="B153:J153"/>
    <mergeCell ref="B155:R155"/>
    <mergeCell ref="B143:J143"/>
    <mergeCell ref="B144:D144"/>
    <mergeCell ref="E144:R144"/>
    <mergeCell ref="B148:J148"/>
    <mergeCell ref="B149:D149"/>
    <mergeCell ref="E149:R149"/>
    <mergeCell ref="B90:J90"/>
    <mergeCell ref="B130:J130"/>
    <mergeCell ref="B131:D131"/>
    <mergeCell ref="E131:R131"/>
    <mergeCell ref="B134:J134"/>
    <mergeCell ref="B128:D128"/>
    <mergeCell ref="E128:R128"/>
    <mergeCell ref="B91:D91"/>
    <mergeCell ref="E91:R91"/>
    <mergeCell ref="B103:J103"/>
    <mergeCell ref="B104:D104"/>
    <mergeCell ref="E104:R104"/>
    <mergeCell ref="B109:J109"/>
    <mergeCell ref="B110:D110"/>
    <mergeCell ref="B124:J124"/>
    <mergeCell ref="B125:D125"/>
    <mergeCell ref="E125:R125"/>
    <mergeCell ref="B127:J127"/>
    <mergeCell ref="B15:D15"/>
    <mergeCell ref="E15:R15"/>
    <mergeCell ref="N13:N14"/>
    <mergeCell ref="O13:O14"/>
    <mergeCell ref="B56:D56"/>
    <mergeCell ref="E56:R56"/>
    <mergeCell ref="L13:L14"/>
    <mergeCell ref="M13:M14"/>
    <mergeCell ref="P13:P14"/>
    <mergeCell ref="Q13:Q14"/>
    <mergeCell ref="R13:R14"/>
    <mergeCell ref="B48:D48"/>
    <mergeCell ref="E48:R48"/>
    <mergeCell ref="B55:J55"/>
    <mergeCell ref="B47:J47"/>
    <mergeCell ref="J13:J14"/>
    <mergeCell ref="K13:K14"/>
    <mergeCell ref="F8:R8"/>
    <mergeCell ref="B12:R12"/>
    <mergeCell ref="B13:B14"/>
    <mergeCell ref="C13:C14"/>
    <mergeCell ref="D13:D14"/>
    <mergeCell ref="E13:E14"/>
    <mergeCell ref="F13:F14"/>
    <mergeCell ref="G13:G14"/>
    <mergeCell ref="H13:H14"/>
    <mergeCell ref="I13:I14"/>
  </mergeCells>
  <phoneticPr fontId="24" type="noConversion"/>
  <dataValidations disablePrompts="1" count="1">
    <dataValidation type="list" allowBlank="1" showInputMessage="1" showErrorMessage="1" sqref="D7:E8 B9" xr:uid="{5BD6E634-8744-4A50-8191-840C0AB2D326}">
      <formula1>#REF!</formula1>
    </dataValidation>
  </dataValidations>
  <pageMargins left="0.25" right="0.25" top="0.75" bottom="0.75" header="0.3" footer="0.3"/>
  <pageSetup paperSize="5" scale="39" fitToHeight="0" orientation="landscape" r:id="rId1"/>
  <rowBreaks count="2" manualBreakCount="2">
    <brk id="33" max="17" man="1"/>
    <brk id="68" max="17" man="1"/>
  </rowBreaks>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1</vt:lpstr>
      <vt:lpstr>'ANEXO 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CH</dc:creator>
  <cp:lastModifiedBy>Eric CH</cp:lastModifiedBy>
  <dcterms:created xsi:type="dcterms:W3CDTF">2025-07-06T20:44:12Z</dcterms:created>
  <dcterms:modified xsi:type="dcterms:W3CDTF">2026-02-17T00:46:54Z</dcterms:modified>
</cp:coreProperties>
</file>